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calcOnSave="0"/>
</workbook>
</file>

<file path=xl/calcChain.xml><?xml version="1.0" encoding="utf-8"?>
<calcChain xmlns="http://schemas.openxmlformats.org/spreadsheetml/2006/main">
  <c r="G6" i="71" l="1"/>
  <c r="F6" i="71"/>
  <c r="F13" i="71" s="1"/>
  <c r="E6" i="71"/>
  <c r="D6" i="71"/>
  <c r="D13" i="71" s="1"/>
  <c r="C6" i="71"/>
  <c r="G13" i="71"/>
  <c r="E13" i="71"/>
  <c r="C13" i="71"/>
  <c r="C5" i="71" l="1"/>
  <c r="D5" i="71"/>
  <c r="E5" i="71"/>
  <c r="F5" i="71"/>
  <c r="G5" i="71"/>
  <c r="B2" i="94" l="1"/>
  <c r="B2" i="71"/>
  <c r="B2" i="52"/>
  <c r="B2" i="104" l="1"/>
  <c r="B1" i="104"/>
  <c r="B2" i="103"/>
  <c r="B1" i="103"/>
  <c r="B2" i="102"/>
  <c r="B1" i="102"/>
  <c r="B2" i="101"/>
  <c r="B1" i="101"/>
  <c r="B2" i="100"/>
  <c r="B1" i="100"/>
  <c r="B2" i="99"/>
  <c r="B1" i="99"/>
  <c r="B2" i="98"/>
  <c r="B1" i="98"/>
  <c r="B2" i="97"/>
  <c r="B1" i="97"/>
  <c r="B2" i="96"/>
  <c r="B1" i="96"/>
  <c r="B2" i="95"/>
  <c r="B1" i="95"/>
  <c r="B2" i="80"/>
  <c r="B1" i="80"/>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B2" i="35"/>
  <c r="B1" i="35"/>
  <c r="B2" i="69"/>
  <c r="B1" i="69"/>
  <c r="B2" i="77"/>
  <c r="B1" i="77"/>
  <c r="B2" i="28"/>
  <c r="B1" i="28"/>
  <c r="B2" i="73"/>
  <c r="B1" i="73"/>
  <c r="B2" i="72"/>
  <c r="B1" i="72"/>
  <c r="B1" i="52"/>
  <c r="B1" i="71"/>
  <c r="B1" i="94"/>
  <c r="B2" i="93"/>
  <c r="B1" i="93"/>
  <c r="B2" i="92"/>
  <c r="B1" i="92"/>
  <c r="B1" i="6"/>
  <c r="E21" i="37" l="1"/>
  <c r="N21" i="37"/>
</calcChain>
</file>

<file path=xl/sharedStrings.xml><?xml version="1.0" encoding="utf-8"?>
<sst xmlns="http://schemas.openxmlformats.org/spreadsheetml/2006/main" count="1587" uniqueCount="989">
  <si>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</si>
  <si>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</si>
  <si>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</si>
  <si>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</si>
  <si>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</si>
  <si>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</si>
  <si>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</si>
  <si>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</si>
  <si>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</si>
  <si>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</si>
  <si>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</si>
  <si>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</si>
  <si>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</si>
  <si>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</si>
  <si>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</si>
  <si>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</si>
  <si>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</si>
  <si>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</si>
  <si>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</si>
  <si>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</si>
  <si>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</si>
  <si>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</si>
  <si>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</si>
  <si>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</si>
  <si>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</si>
  <si>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</si>
  <si>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</si>
  <si>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</si>
  <si>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</si>
  <si>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</si>
  <si>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</si>
  <si>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</si>
  <si>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</si>
  <si>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</si>
  <si>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</si>
  <si>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</si>
  <si>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</si>
  <si>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</si>
  <si>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</si>
  <si>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</si>
  <si>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</si>
  <si>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</si>
  <si>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</si>
  <si>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</si>
  <si>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</si>
  <si>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</si>
  <si>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</si>
  <si>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</si>
  <si>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</si>
  <si>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</si>
  <si>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</si>
  <si>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</si>
  <si>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</si>
  <si>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</si>
  <si>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</si>
  <si>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</si>
  <si>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</si>
  <si>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</si>
  <si>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</si>
  <si>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</si>
  <si>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</si>
  <si>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</si>
  <si>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</si>
  <si>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</si>
  <si>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</si>
  <si>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</si>
  <si>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</si>
  <si>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</si>
  <si>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</si>
  <si>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</si>
  <si>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</si>
  <si>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</si>
  <si>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</si>
  <si>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</si>
  <si>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</si>
  <si>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</si>
  <si>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</si>
  <si>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</si>
  <si>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</si>
  <si>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</si>
  <si>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</si>
  <si>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</si>
  <si>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</si>
  <si>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</si>
  <si>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</si>
  <si>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</si>
  <si>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</si>
  <si>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</si>
  <si>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</si>
  <si>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</si>
  <si>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</si>
  <si>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</si>
  <si>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</si>
  <si>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</si>
  <si>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</si>
  <si>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</si>
  <si>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</si>
  <si>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</si>
  <si>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</si>
  <si>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</si>
  <si>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</si>
  <si>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</si>
  <si>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</si>
  <si>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</si>
  <si>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</si>
  <si>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</si>
  <si>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</si>
  <si>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</si>
  <si>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</si>
  <si>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</si>
  <si>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</si>
  <si>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</si>
  <si>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</si>
  <si>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</si>
  <si>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</si>
  <si>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</si>
  <si>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</si>
  <si>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</si>
  <si>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</si>
  <si>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</si>
  <si>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</si>
  <si>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</si>
  <si>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</si>
  <si>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</si>
  <si>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</si>
  <si>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</si>
  <si>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</si>
  <si>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</si>
  <si>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</si>
  <si>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</si>
  <si>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</si>
  <si>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</si>
  <si>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</si>
  <si>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</si>
  <si>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</si>
  <si>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</si>
  <si>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</si>
  <si>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</si>
  <si>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</si>
  <si>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</si>
  <si>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</si>
  <si>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</si>
  <si>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</si>
  <si>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</si>
  <si>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</si>
  <si>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</si>
  <si>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</si>
  <si>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</si>
  <si>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</si>
  <si>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</si>
  <si>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</si>
  <si>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</si>
  <si>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</si>
  <si>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</si>
  <si>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</si>
  <si>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</si>
  <si>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</si>
  <si>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</si>
  <si>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</si>
  <si>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</si>
  <si>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</si>
  <si>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</si>
  <si>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</si>
  <si>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</si>
  <si>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</si>
  <si>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</si>
  <si>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</si>
  <si>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</si>
  <si>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</si>
  <si>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</si>
  <si>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</si>
  <si>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</si>
  <si>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</si>
  <si>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</si>
  <si>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</si>
  <si>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</si>
  <si>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</si>
  <si>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</si>
  <si>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</si>
  <si>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</si>
  <si>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</si>
  <si>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</si>
  <si>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</si>
  <si>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</si>
  <si>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</si>
  <si>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</si>
  <si>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</si>
  <si>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</si>
  <si>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</si>
  <si>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</si>
  <si>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</si>
  <si>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</si>
  <si>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</si>
  <si>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</si>
  <si>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</si>
  <si>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</si>
  <si>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</si>
  <si>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</si>
  <si>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</si>
  <si>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</si>
  <si>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</si>
  <si>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</si>
  <si>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</si>
  <si>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</si>
  <si>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</si>
  <si>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</si>
  <si>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</si>
  <si>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</si>
  <si>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</si>
  <si>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</si>
  <si>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</si>
  <si>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</si>
  <si>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</si>
  <si>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</si>
  <si>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</si>
  <si>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</si>
  <si>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</si>
  <si>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</si>
  <si>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</si>
  <si>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</si>
  <si>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</si>
  <si>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</si>
  <si>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</si>
  <si>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</si>
  <si>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</si>
  <si>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</si>
  <si>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</si>
  <si>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</si>
  <si>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</si>
  <si>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</si>
  <si>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</si>
  <si>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</si>
  <si>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</si>
  <si>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</si>
  <si>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</si>
  <si>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</si>
  <si>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</si>
  <si>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</si>
  <si>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</si>
  <si>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</si>
  <si>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</si>
  <si>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</si>
  <si>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</si>
  <si>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</si>
  <si>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</si>
  <si>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</si>
  <si>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</si>
  <si>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</si>
  <si>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</si>
  <si>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</si>
  <si>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</si>
  <si>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</si>
  <si>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</si>
  <si>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</si>
  <si>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</si>
  <si>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</si>
  <si>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</si>
  <si>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</si>
  <si>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</si>
  <si>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</si>
  <si>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</si>
  <si>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</si>
  <si>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</si>
  <si>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</si>
  <si>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</si>
  <si>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</si>
  <si>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</si>
  <si>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</si>
  <si>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</si>
  <si>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</si>
  <si>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</si>
  <si>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</si>
  <si>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</si>
  <si>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</si>
  <si>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</si>
  <si>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</si>
  <si>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</si>
  <si>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</si>
  <si>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</si>
  <si>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</si>
  <si>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</si>
  <si>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</si>
  <si>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</si>
  <si>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</si>
  <si>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</si>
  <si>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</si>
  <si>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</si>
  <si>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</si>
  <si>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</si>
  <si>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</si>
  <si>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</si>
  <si>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</si>
  <si>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</si>
  <si>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</si>
  <si>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</si>
  <si>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</si>
  <si>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</si>
  <si>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</si>
  <si>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</si>
  <si>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</si>
  <si>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</si>
  <si>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</si>
  <si>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</si>
  <si>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</si>
  <si>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</si>
  <si>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</si>
  <si>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</si>
  <si>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</si>
  <si>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</si>
  <si>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</si>
  <si>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</si>
  <si>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</si>
  <si>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</si>
  <si>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</si>
  <si>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</si>
  <si>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</si>
  <si>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</si>
  <si>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</si>
  <si>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</si>
  <si>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</si>
  <si>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</si>
  <si>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</si>
  <si>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</si>
  <si>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</si>
  <si>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</si>
  <si>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</si>
  <si>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</si>
  <si>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</si>
  <si>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</si>
  <si>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</si>
  <si>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</si>
  <si>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</si>
  <si>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</si>
  <si>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</si>
  <si>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</si>
  <si>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</si>
  <si>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</si>
  <si>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</si>
  <si>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</si>
  <si>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</si>
  <si>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</si>
  <si>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</si>
  <si>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</si>
  <si>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</si>
  <si>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</si>
  <si>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</si>
  <si>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</si>
  <si>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</si>
  <si>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</si>
  <si>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</si>
  <si>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</si>
  <si>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</si>
  <si>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</si>
  <si>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</si>
  <si>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</si>
  <si>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</si>
  <si>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</si>
  <si>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</si>
  <si>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</si>
  <si>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</si>
  <si>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</si>
  <si>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</si>
  <si>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</si>
  <si>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</si>
  <si>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</si>
  <si>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</si>
  <si>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</si>
  <si>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</si>
  <si>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</si>
  <si>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</si>
  <si>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</si>
  <si>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</si>
  <si>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</si>
  <si>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</si>
  <si>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</si>
  <si>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</si>
  <si>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</si>
  <si>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</si>
  <si>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</si>
  <si>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</si>
  <si>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</si>
  <si>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</si>
  <si>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</si>
  <si>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</si>
  <si>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</si>
  <si>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</si>
  <si>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</si>
  <si>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</si>
  <si>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</si>
  <si>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</si>
  <si>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</si>
  <si>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</si>
  <si>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</si>
  <si>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</si>
  <si>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</si>
  <si>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</si>
  <si>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</si>
  <si>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</si>
  <si>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</si>
  <si>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</si>
  <si>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</si>
  <si>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</si>
  <si>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</si>
  <si>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</si>
  <si>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</si>
  <si>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</si>
  <si>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</si>
  <si>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</si>
  <si>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</si>
  <si>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</si>
  <si>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</si>
  <si>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</si>
  <si>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</si>
  <si>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</si>
  <si>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</si>
  <si>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</si>
  <si>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</si>
  <si>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</si>
  <si>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</si>
  <si>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</si>
  <si>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</si>
  <si>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</si>
  <si>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</si>
  <si>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</si>
  <si>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</si>
  <si>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</si>
  <si>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</si>
  <si>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</si>
  <si>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</si>
  <si>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</si>
  <si>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</si>
  <si>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</si>
  <si>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</si>
  <si>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</si>
  <si>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</si>
  <si>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</si>
  <si>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</si>
  <si>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</si>
  <si>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</si>
  <si>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</si>
  <si>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</si>
  <si>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</si>
  <si>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</si>
  <si>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</si>
  <si>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</si>
  <si>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</si>
  <si>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</si>
  <si>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</si>
  <si>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</si>
  <si>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</si>
  <si>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</si>
  <si>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</si>
  <si>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</si>
  <si>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</si>
  <si>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</si>
  <si>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</si>
  <si>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</si>
  <si>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</si>
  <si>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</si>
  <si>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</si>
  <si>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</si>
  <si>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</si>
  <si>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</si>
  <si>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</si>
  <si>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</si>
  <si>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</si>
  <si>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</si>
  <si>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</si>
  <si>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</si>
  <si>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</si>
  <si>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</si>
  <si>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</si>
  <si>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</si>
  <si>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</si>
  <si>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</si>
  <si>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</si>
  <si>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</si>
  <si>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</si>
  <si>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</si>
  <si>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</si>
  <si>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</si>
  <si>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</si>
  <si>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</si>
  <si>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</si>
  <si>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</si>
  <si>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</si>
  <si>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</si>
  <si>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</si>
  <si>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</si>
  <si>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</si>
  <si>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</si>
  <si>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</si>
  <si>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</si>
  <si>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</si>
  <si>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</si>
  <si>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</si>
  <si>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</si>
  <si>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</si>
  <si>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</si>
  <si>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</si>
  <si>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</si>
  <si>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</si>
  <si>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</si>
  <si>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</si>
  <si>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</si>
  <si>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</si>
  <si>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</si>
  <si>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</si>
  <si>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</si>
  <si>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</si>
  <si>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</si>
  <si>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</si>
  <si>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</si>
  <si>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</si>
  <si>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</si>
  <si>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</si>
  <si>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</si>
  <si>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</si>
  <si>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</si>
  <si>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</si>
  <si>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</si>
  <si>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</si>
  <si>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</si>
  <si>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</si>
  <si>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</si>
  <si>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</si>
  <si>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</si>
  <si>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</si>
  <si>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</si>
  <si>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</si>
  <si>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</si>
  <si>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</si>
  <si>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</si>
  <si>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</si>
  <si>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</si>
  <si>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</si>
  <si>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</si>
  <si>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</si>
  <si>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</si>
  <si>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</si>
  <si>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</si>
  <si>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</si>
  <si>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</si>
  <si>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</si>
  <si>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</si>
  <si>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</si>
  <si>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</si>
  <si>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</si>
  <si>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</si>
  <si>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</si>
  <si>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</si>
  <si>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</si>
  <si>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</si>
  <si>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</si>
  <si>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</si>
  <si>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</si>
  <si>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</si>
  <si>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</si>
  <si>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</si>
  <si>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</si>
  <si>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</si>
  <si>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</si>
  <si>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</si>
  <si>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</si>
  <si>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</si>
  <si>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</si>
  <si>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</si>
  <si>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</si>
  <si>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</si>
  <si>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</si>
  <si>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</si>
  <si>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</si>
  <si>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</si>
  <si>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</si>
  <si>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</si>
  <si>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</si>
  <si>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</si>
  <si>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</si>
  <si>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</si>
  <si>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</si>
  <si>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</si>
  <si>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</si>
  <si>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</si>
  <si>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</si>
  <si>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</si>
  <si>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</si>
  <si>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</si>
  <si>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</si>
  <si>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</si>
  <si>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</si>
  <si>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</si>
  <si>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</si>
  <si>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</si>
  <si>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</si>
  <si>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</si>
  <si>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</si>
  <si>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</si>
  <si>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</si>
  <si>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</si>
  <si>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</si>
  <si>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</si>
  <si>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</si>
  <si>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</si>
  <si>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</si>
  <si>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</si>
  <si>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</si>
  <si>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</si>
  <si>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</si>
  <si>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</si>
  <si>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</si>
  <si>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</si>
  <si>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</si>
  <si>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</si>
  <si>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</si>
  <si>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</si>
  <si>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</si>
  <si>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</si>
  <si>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</si>
  <si>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</si>
  <si>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</si>
  <si>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</si>
  <si>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</si>
  <si>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</si>
  <si>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</si>
  <si>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</si>
  <si>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</si>
  <si>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</si>
  <si>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</si>
  <si>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</si>
  <si>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</si>
  <si>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</si>
  <si>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</si>
  <si>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</si>
  <si>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</si>
  <si>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</si>
  <si>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</si>
  <si>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</si>
  <si>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</si>
  <si>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</si>
  <si>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</si>
  <si>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</si>
  <si>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</si>
  <si>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</si>
  <si>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</si>
  <si>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</si>
  <si>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</si>
  <si>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</si>
  <si>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</si>
  <si>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</si>
  <si>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</si>
  <si>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</si>
  <si>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</si>
  <si>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</si>
  <si>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</si>
  <si>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</si>
  <si>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</si>
  <si>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</si>
  <si>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</si>
  <si>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</si>
  <si>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</si>
  <si>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</si>
  <si>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</si>
  <si>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</si>
  <si>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</si>
  <si>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</si>
  <si>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</si>
  <si>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</si>
  <si>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</si>
  <si>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</si>
  <si>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</si>
  <si>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</si>
  <si>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</si>
  <si>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</si>
  <si>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</si>
  <si>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</si>
  <si>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</si>
  <si>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</si>
  <si>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</si>
  <si>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</si>
  <si>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</si>
  <si>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</si>
  <si>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</si>
  <si>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</si>
  <si>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</si>
  <si>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</si>
  <si>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</si>
  <si>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</si>
  <si>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</si>
  <si>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</si>
  <si>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</si>
  <si>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</si>
  <si>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</si>
  <si>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</si>
  <si>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</si>
  <si>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</si>
  <si>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</si>
  <si>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</si>
  <si>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</si>
  <si>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</si>
  <si>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</si>
  <si>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</si>
  <si>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</si>
  <si>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</si>
  <si>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</si>
  <si>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</si>
  <si>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</si>
  <si>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</si>
  <si>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</si>
  <si>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</si>
  <si>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</si>
  <si>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</si>
  <si>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</si>
  <si>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</si>
  <si>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</si>
  <si>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</si>
  <si>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</si>
  <si>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</si>
  <si>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</si>
  <si>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</si>
  <si>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</si>
  <si>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</si>
  <si>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</si>
  <si>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</si>
  <si>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</si>
  <si>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</si>
  <si>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</si>
  <si>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</si>
  <si>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</si>
  <si>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</si>
  <si>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</si>
  <si>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</si>
  <si>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</si>
  <si>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</si>
  <si>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</si>
  <si>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</si>
  <si>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</si>
  <si>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</si>
  <si>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</si>
  <si>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</si>
  <si>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</si>
  <si>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</si>
  <si>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</si>
  <si>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</si>
  <si>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</si>
  <si>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</si>
  <si>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</si>
  <si>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</si>
  <si>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</si>
  <si>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</si>
  <si>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</si>
  <si>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</si>
  <si>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</si>
  <si>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</si>
  <si>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</si>
  <si>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</si>
  <si>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</si>
  <si>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</si>
  <si>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</si>
  <si>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</si>
  <si>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</si>
  <si>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</si>
  <si>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</si>
  <si>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</si>
  <si>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</si>
  <si>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</si>
  <si>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</si>
  <si>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</si>
  <si>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</si>
  <si>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</si>
  <si>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</si>
  <si>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</si>
  <si>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</si>
  <si>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</si>
  <si>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</si>
  <si>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</si>
  <si>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</si>
  <si>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</si>
  <si>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</si>
  <si>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</si>
  <si>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</si>
  <si>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</si>
  <si>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</si>
  <si>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</si>
  <si>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</si>
  <si>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</si>
  <si>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</si>
  <si>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</si>
  <si>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</si>
  <si>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</si>
  <si>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</si>
  <si>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</si>
  <si>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</si>
  <si>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</si>
  <si>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</si>
  <si>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</si>
  <si>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</si>
  <si>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</si>
  <si>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</si>
  <si>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</si>
  <si>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</si>
  <si>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</si>
  <si>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</si>
  <si>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</si>
  <si>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</si>
  <si>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</si>
  <si>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</si>
  <si>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</si>
  <si>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</si>
  <si>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</si>
  <si>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</si>
  <si>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</si>
  <si>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</si>
  <si>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</si>
  <si>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</si>
  <si>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</si>
  <si>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</si>
  <si>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</si>
  <si>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</si>
  <si>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</si>
  <si>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</si>
  <si>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</si>
  <si>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</si>
  <si>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</si>
  <si>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</si>
  <si>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</si>
  <si>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</si>
  <si>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</si>
  <si>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</si>
  <si>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</si>
  <si>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</si>
  <si>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</si>
  <si>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</si>
  <si>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</si>
  <si>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</si>
  <si>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</si>
  <si>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</si>
  <si>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</si>
  <si>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</si>
  <si>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</si>
  <si>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</si>
  <si>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</si>
  <si>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</si>
  <si>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</si>
  <si>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</si>
  <si>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</si>
  <si>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</si>
  <si>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</si>
  <si>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</si>
  <si>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</si>
  <si>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</si>
  <si>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</si>
  <si>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</si>
  <si>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</si>
  <si>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</si>
  <si>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</si>
  <si>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</si>
  <si>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</si>
  <si>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</si>
  <si>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</si>
  <si>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</si>
  <si>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</si>
  <si>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</si>
  <si>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</si>
  <si>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</si>
  <si>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</si>
  <si>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</si>
  <si>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</si>
  <si>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</si>
  <si>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</si>
  <si>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</si>
  <si>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</si>
  <si>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</si>
  <si>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</si>
  <si>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</si>
  <si>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</si>
  <si>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</si>
  <si>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</si>
  <si>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</si>
  <si>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</si>
  <si>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</si>
  <si>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</si>
  <si>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</si>
  <si>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</si>
  <si>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</si>
  <si>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</si>
  <si>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</si>
  <si>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</si>
  <si>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</si>
  <si>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</si>
  <si>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</si>
  <si>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</si>
  <si>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</si>
  <si>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</si>
  <si>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</si>
  <si>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</si>
  <si>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</si>
  <si>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</si>
  <si>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</si>
  <si>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</si>
  <si>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</si>
  <si>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</si>
  <si>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</si>
  <si>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</si>
  <si>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</si>
  <si>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</si>
  <si>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</si>
  <si>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</si>
  <si>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</si>
  <si>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</si>
  <si>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</si>
  <si>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</si>
  <si>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</si>
  <si>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</si>
  <si>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</si>
  <si>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</si>
  <si>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</si>
  <si>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</si>
  <si>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</si>
  <si>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</si>
  <si>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</si>
  <si>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</si>
  <si>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</si>
  <si>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</si>
  <si>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</si>
  <si>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</si>
  <si>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</si>
  <si>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</si>
  <si>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</si>
  <si>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</si>
  <si>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</si>
  <si>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</si>
  <si>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</si>
  <si>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</si>
  <si>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</si>
  <si>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</si>
  <si>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</si>
  <si>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</si>
  <si>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</si>
  <si>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</si>
  <si>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</si>
  <si>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</si>
  <si>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</si>
  <si>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</si>
  <si>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</si>
  <si>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</si>
  <si>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</si>
  <si>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</si>
  <si>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</si>
  <si>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</si>
  <si>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</si>
  <si>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</si>
  <si>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</si>
  <si>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</si>
  <si>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</si>
  <si>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</si>
  <si>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</si>
  <si>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</si>
  <si>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</si>
  <si>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</si>
  <si>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www.ziraatbank.ge</t>
  </si>
  <si>
    <t>არადამოუკიდებელი თავმჯდომარე</t>
  </si>
  <si>
    <t>ჰარუნ ოზმენი</t>
  </si>
  <si>
    <t>არადამოუკიდებელ წევრი</t>
  </si>
  <si>
    <t>დიმიტრი ჯაფარიძე</t>
  </si>
  <si>
    <t>დამოუკიდებელი წევრი</t>
  </si>
  <si>
    <t>ქეთევან ტყავაძე</t>
  </si>
  <si>
    <t>ჰალუქ ჯენგიზ</t>
  </si>
  <si>
    <t>მერთ ქოზაჯიოღლუ</t>
  </si>
  <si>
    <t>დირექტორი (მარკეტინგი და საკრედიტოს მიმართულებით)</t>
  </si>
  <si>
    <t>სს "ზირაათ ბანკი საქართველო"</t>
  </si>
  <si>
    <t>ცხრილი 9 (Capital), N2</t>
  </si>
  <si>
    <t>ცხრილი 9 (Capital), N6</t>
  </si>
  <si>
    <t>ოზლემ მელექ სეზერი</t>
  </si>
  <si>
    <t>2Q-2023</t>
  </si>
  <si>
    <t>1Q-2023</t>
  </si>
  <si>
    <t>4Q-2022</t>
  </si>
  <si>
    <t>3Q-2022</t>
  </si>
  <si>
    <t>სეზგინ თუნჩ</t>
  </si>
  <si>
    <t>2Q-2024</t>
  </si>
  <si>
    <t>1Q-2024</t>
  </si>
  <si>
    <t>4Q-2023</t>
  </si>
  <si>
    <t>3Q-2023</t>
  </si>
  <si>
    <t>კონსტანტინე მაჭავარიანი</t>
  </si>
  <si>
    <t>3Q-2024</t>
  </si>
  <si>
    <t xml:space="preserve">გენერალური დირექტორის მოვალეობის შემსრულებელი </t>
  </si>
  <si>
    <t>დირექტორი (რისკების მართვის დირექტორი)</t>
  </si>
  <si>
    <t>ბანკის გენერალური დირექტორის მოვალეობის შემსრულებელი</t>
  </si>
  <si>
    <t>თურქეთის რესპუბლიკა</t>
  </si>
  <si>
    <t>თურქეთის რესპუბლიკის სს ზირაათ ბანკი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</si>
</sst>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69696"/>
        <bgColor indexed="64"/>
      </patternFill>
    </fill>
  </fills>
  <borders count="16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80">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167" fontId="4" fillId="0" borderId="20" xfId="0" applyNumberFormat="1" applyFont="1" applyFill="1" applyBorder="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3"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4" borderId="92" xfId="10137" applyNumberFormat="1" applyFont="1" applyFill="1" applyBorder="1" applyAlignment="1">
      <alignment vertical="center"/>
    </xf>
    <xf numFmtId="10" fontId="4" fillId="84"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3"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14" fontId="116" fillId="0" borderId="0" xfId="0" applyNumberFormat="1" applyFont="1" applyFill="1" applyBorder="1" applyAlignment="1">
      <alignment horizontal="left"/>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4" fontId="116" fillId="0" borderId="146" xfId="0" applyNumberFormat="1" applyFont="1" applyFill="1" applyBorder="1" applyAlignment="1">
      <alignment horizontal="center"/>
    </xf>
    <xf numFmtId="4" fontId="119" fillId="0" borderId="146" xfId="0" applyNumberFormat="1" applyFont="1" applyFill="1" applyBorder="1" applyAlignment="1">
      <alignment horizontal="center"/>
    </xf>
    <xf numFmtId="43" fontId="115" fillId="0" borderId="0" xfId="0" applyNumberFormat="1" applyFont="1" applyFill="1" applyBorder="1" applyAlignment="1">
      <alignment horizontal="center"/>
    </xf>
    <xf numFmtId="0" fontId="118" fillId="0" borderId="146" xfId="0" applyFont="1" applyFill="1" applyBorder="1" applyAlignment="1">
      <alignment horizontal="center"/>
    </xf>
    <xf numFmtId="0" fontId="118" fillId="0" borderId="146" xfId="0" applyFont="1" applyFill="1" applyBorder="1" applyAlignment="1">
      <alignment horizontal="left"/>
    </xf>
    <xf numFmtId="193" fontId="0" fillId="0" borderId="0" xfId="0" applyNumberFormat="1" applyFont="1" applyFill="1" applyBorder="1"/>
    <xf numFmtId="37" fontId="6" fillId="79" borderId="146" xfId="21415" applyNumberFormat="1" applyFont="1" applyFill="1" applyBorder="1" applyAlignment="1">
      <alignment vertical="center" wrapText="1"/>
    </xf>
    <xf numFmtId="37" fontId="4" fillId="0" borderId="146" xfId="21415" applyNumberFormat="1" applyFont="1" applyFill="1" applyBorder="1" applyAlignment="1">
      <alignment vertical="center" wrapText="1"/>
    </xf>
    <xf numFmtId="37" fontId="4" fillId="79" borderId="146" xfId="21415" applyNumberFormat="1" applyFont="1" applyFill="1" applyBorder="1" applyAlignment="1">
      <alignment vertical="center" wrapText="1"/>
    </xf>
    <xf numFmtId="37" fontId="6" fillId="0" borderId="146" xfId="21415" applyNumberFormat="1" applyFont="1" applyFill="1" applyBorder="1" applyAlignment="1">
      <alignment vertical="center" wrapText="1"/>
    </xf>
    <xf numFmtId="37" fontId="4" fillId="0" borderId="146" xfId="21415" applyNumberFormat="1" applyFont="1" applyFill="1" applyBorder="1" applyAlignment="1">
      <alignment vertical="center"/>
    </xf>
    <xf numFmtId="37" fontId="6" fillId="0" borderId="146" xfId="21415" applyNumberFormat="1" applyFont="1" applyFill="1" applyBorder="1" applyAlignment="1">
      <alignment vertical="center"/>
    </xf>
    <xf numFmtId="167" fontId="6" fillId="36" borderId="153" xfId="0" applyNumberFormat="1" applyFont="1" applyFill="1" applyBorder="1" applyAlignment="1">
      <alignment horizontal="center" vertical="center"/>
    </xf>
    <xf numFmtId="0" fontId="7" fillId="0" borderId="146" xfId="17467" applyFont="1" applyFill="1" applyBorder="1" applyAlignment="1" applyProtection="1">
      <alignment wrapText="1"/>
      <protection locked="0"/>
    </xf>
    <xf numFmtId="0" fontId="7" fillId="0" borderId="3" xfId="17467" applyFont="1" applyFill="1" applyBorder="1" applyAlignment="1" applyProtection="1">
      <alignment vertical="center" wrapText="1"/>
      <protection locked="0"/>
    </xf>
    <xf numFmtId="0" fontId="115" fillId="0" borderId="146" xfId="0" applyFont="1" applyFill="1" applyBorder="1" applyAlignment="1">
      <alignment horizontal="center" vertical="center" wrapText="1"/>
    </xf>
    <xf numFmtId="0" fontId="116" fillId="0" borderId="146" xfId="0" applyFont="1" applyFill="1" applyBorder="1" applyAlignment="1">
      <alignment wrapText="1"/>
    </xf>
    <xf numFmtId="9" fontId="4" fillId="0" borderId="155" xfId="20986" applyFont="1" applyBorder="1" applyAlignment="1">
      <alignment horizontal="center"/>
    </xf>
    <xf numFmtId="9" fontId="4" fillId="0" borderId="20" xfId="20986" applyNumberFormat="1" applyFont="1" applyFill="1" applyBorder="1" applyAlignment="1">
      <alignment horizontal="center"/>
    </xf>
    <xf numFmtId="9" fontId="4" fillId="36" borderId="24" xfId="20986" applyNumberFormat="1" applyFont="1" applyFill="1" applyBorder="1" applyAlignment="1">
      <alignment horizontal="center"/>
    </xf>
    <xf numFmtId="0" fontId="13" fillId="0" borderId="149" xfId="0" applyFont="1" applyBorder="1" applyAlignment="1">
      <alignment wrapText="1"/>
    </xf>
    <xf numFmtId="9" fontId="4" fillId="0" borderId="155" xfId="0" applyNumberFormat="1" applyFont="1" applyBorder="1" applyAlignment="1">
      <alignment horizontal="left"/>
    </xf>
    <xf numFmtId="0" fontId="9" fillId="0" borderId="149" xfId="0" applyFont="1" applyBorder="1" applyAlignment="1">
      <alignment wrapText="1"/>
    </xf>
    <xf numFmtId="9" fontId="4" fillId="0" borderId="165" xfId="0" applyNumberFormat="1" applyFont="1" applyBorder="1" applyAlignment="1">
      <alignment horizontal="left"/>
    </xf>
    <xf numFmtId="3" fontId="21" fillId="36" borderId="153" xfId="0" applyNumberFormat="1" applyFont="1" applyFill="1" applyBorder="1" applyAlignment="1">
      <alignment vertical="center" wrapText="1"/>
    </xf>
    <xf numFmtId="3" fontId="21" fillId="36" borderId="146" xfId="0" applyNumberFormat="1" applyFont="1" applyFill="1" applyBorder="1" applyAlignment="1">
      <alignment vertical="center" wrapText="1"/>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5" fillId="0" borderId="84" xfId="0" applyFont="1" applyFill="1" applyBorder="1" applyAlignment="1">
      <alignment horizontal="center" vertical="center"/>
    </xf>
    <xf numFmtId="0" fontId="105" fillId="76" borderId="146" xfId="0" applyFont="1" applyFill="1" applyBorder="1" applyAlignment="1">
      <alignment horizontal="center"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49" fontId="106" fillId="0" borderId="0" xfId="0" applyNumberFormat="1" applyFont="1" applyFill="1" applyBorder="1" applyAlignment="1">
      <alignment horizontal="center" vertical="center"/>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6" xfId="0" applyFont="1" applyFill="1" applyBorder="1" applyAlignment="1">
      <alignment horizontal="left" vertical="top" wrapText="1"/>
    </xf>
    <xf numFmtId="0" fontId="106" fillId="0" borderId="149"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center"/>
    </xf>
    <xf numFmtId="0" fontId="106" fillId="0" borderId="148" xfId="0" applyFont="1" applyFill="1" applyBorder="1" applyAlignment="1">
      <alignment horizontal="left" vertical="top" wrapText="1"/>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B4" sqref="B4"/>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44" t="s">
        <v>969</v>
      </c>
    </row>
    <row r="3" spans="1:3" s="129" customFormat="1" ht="15.75">
      <c r="A3" s="172">
        <v>2</v>
      </c>
      <c r="B3" s="131" t="s">
        <v>155</v>
      </c>
      <c r="C3" s="127" t="s">
        <v>961</v>
      </c>
    </row>
    <row r="4" spans="1:3" s="129" customFormat="1" ht="15.75">
      <c r="A4" s="172">
        <v>3</v>
      </c>
      <c r="B4" s="131" t="s">
        <v>986</v>
      </c>
      <c r="C4" s="127" t="s">
        <v>966</v>
      </c>
    </row>
    <row r="5" spans="1:3" s="129" customFormat="1" ht="15.75">
      <c r="A5" s="173">
        <v>4</v>
      </c>
      <c r="B5" s="134" t="s">
        <v>156</v>
      </c>
      <c r="C5" s="127" t="s">
        <v>959</v>
      </c>
    </row>
    <row r="6" spans="1:3" s="133" customFormat="1" ht="65.25" customHeight="1">
      <c r="A6" s="797" t="s">
        <v>157</v>
      </c>
      <c r="B6" s="798"/>
      <c r="C6" s="798"/>
    </row>
    <row r="7" spans="1:3">
      <c r="A7" s="287" t="s">
        <v>158</v>
      </c>
      <c r="B7" s="288" t="s">
        <v>159</v>
      </c>
    </row>
    <row r="8" spans="1:3">
      <c r="A8" s="289">
        <v>1</v>
      </c>
      <c r="B8" s="285" t="s">
        <v>108</v>
      </c>
    </row>
    <row r="9" spans="1:3">
      <c r="A9" s="289">
        <v>2</v>
      </c>
      <c r="B9" s="285" t="s">
        <v>160</v>
      </c>
    </row>
    <row r="10" spans="1:3">
      <c r="A10" s="289">
        <v>3</v>
      </c>
      <c r="B10" s="285" t="s">
        <v>3</v>
      </c>
    </row>
    <row r="11" spans="1:3">
      <c r="A11" s="289">
        <v>4</v>
      </c>
      <c r="B11" s="285" t="s">
        <v>161</v>
      </c>
      <c r="C11" s="128"/>
    </row>
    <row r="12" spans="1:3">
      <c r="A12" s="289">
        <v>5</v>
      </c>
      <c r="B12" s="285" t="s">
        <v>162</v>
      </c>
    </row>
    <row r="13" spans="1:3">
      <c r="A13" s="289">
        <v>6</v>
      </c>
      <c r="B13" s="290" t="s">
        <v>163</v>
      </c>
    </row>
    <row r="14" spans="1:3">
      <c r="A14" s="289">
        <v>7</v>
      </c>
      <c r="B14" s="285" t="s">
        <v>164</v>
      </c>
    </row>
    <row r="15" spans="1:3">
      <c r="A15" s="289">
        <v>8</v>
      </c>
      <c r="B15" s="285" t="s">
        <v>165</v>
      </c>
    </row>
    <row r="16" spans="1:3">
      <c r="A16" s="289">
        <v>9</v>
      </c>
      <c r="B16" s="285" t="s">
        <v>115</v>
      </c>
    </row>
    <row r="17" spans="1:2">
      <c r="A17" s="291" t="s">
        <v>166</v>
      </c>
      <c r="B17" s="285" t="s">
        <v>167</v>
      </c>
    </row>
    <row r="18" spans="1:2">
      <c r="A18" s="289">
        <v>10</v>
      </c>
      <c r="B18" s="285" t="s">
        <v>168</v>
      </c>
    </row>
    <row r="19" spans="1:2">
      <c r="A19" s="289">
        <v>11</v>
      </c>
      <c r="B19" s="290" t="s">
        <v>169</v>
      </c>
    </row>
    <row r="20" spans="1:2">
      <c r="A20" s="289">
        <v>12</v>
      </c>
      <c r="B20" s="290" t="s">
        <v>170</v>
      </c>
    </row>
    <row r="21" spans="1:2">
      <c r="A21" s="289">
        <v>13</v>
      </c>
      <c r="B21" s="292" t="s">
        <v>171</v>
      </c>
    </row>
    <row r="22" spans="1:2">
      <c r="A22" s="289">
        <v>14</v>
      </c>
      <c r="B22" s="285" t="s">
        <v>172</v>
      </c>
    </row>
    <row r="23" spans="1:2">
      <c r="A23" s="293">
        <v>15</v>
      </c>
      <c r="B23" s="285" t="s">
        <v>173</v>
      </c>
    </row>
    <row r="24" spans="1:2">
      <c r="A24" s="293">
        <v>15.1</v>
      </c>
      <c r="B24" s="285" t="s">
        <v>174</v>
      </c>
    </row>
    <row r="25" spans="1:2">
      <c r="A25" s="293">
        <v>16</v>
      </c>
      <c r="B25" s="285" t="s">
        <v>147</v>
      </c>
    </row>
    <row r="26" spans="1:2">
      <c r="A26" s="293">
        <v>17</v>
      </c>
      <c r="B26" s="285" t="s">
        <v>175</v>
      </c>
    </row>
    <row r="27" spans="1:2">
      <c r="A27" s="293">
        <v>18</v>
      </c>
      <c r="B27" s="285" t="s">
        <v>176</v>
      </c>
    </row>
    <row r="28" spans="1:2">
      <c r="A28" s="293">
        <v>19</v>
      </c>
      <c r="B28" s="285" t="s">
        <v>177</v>
      </c>
    </row>
    <row r="29" spans="1:2">
      <c r="A29" s="293">
        <v>20</v>
      </c>
      <c r="B29" s="285" t="s">
        <v>178</v>
      </c>
    </row>
    <row r="30" spans="1:2">
      <c r="A30" s="293">
        <v>21</v>
      </c>
      <c r="B30" s="285" t="s">
        <v>179</v>
      </c>
    </row>
    <row r="31" spans="1:2">
      <c r="A31" s="293">
        <v>22</v>
      </c>
      <c r="B31" s="285" t="s">
        <v>180</v>
      </c>
    </row>
    <row r="32" spans="1:2" ht="25.5">
      <c r="A32" s="293">
        <v>23</v>
      </c>
      <c r="B32" s="665" t="s">
        <v>181</v>
      </c>
    </row>
    <row r="33" spans="1:2">
      <c r="A33" s="293">
        <v>24</v>
      </c>
      <c r="B33" s="285" t="s">
        <v>182</v>
      </c>
    </row>
    <row r="34" spans="1:2">
      <c r="A34" s="293">
        <v>25</v>
      </c>
      <c r="B34" s="285" t="s">
        <v>183</v>
      </c>
    </row>
    <row r="35" spans="1:2">
      <c r="A35" s="289">
        <v>26</v>
      </c>
      <c r="B35" s="285" t="s">
        <v>184</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51"/>
  <sheetViews>
    <sheetView tabSelected="1" zoomScale="85" zoomScaleNormal="85" workbookViewId="0">
      <pane xSplit="1" ySplit="5" topLeftCell="B6" activePane="bottomRight" state="frozen"/>
      <selection pane="topRight" activeCell="B1" sqref="B1"/>
      <selection pane="bottomLeft" activeCell="A6" sqref="A6"/>
      <selection pane="bottomRight" activeCell="P2" sqref="P2:R12"/>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 min="16" max="16" width="10.85546875" bestFit="1" customWidth="1"/>
    <col min="17" max="17" width="16.42578125" bestFit="1" customWidth="1"/>
  </cols>
  <sheetData>
    <row r="1" spans="1:18">
      <c r="A1" s="18" t="s">
        <v>0</v>
      </c>
      <c r="B1" s="725" t="str">
        <f>Info!C2</f>
        <v>სს "ზირაათ ბანკი საქართველო"</v>
      </c>
    </row>
    <row r="2" spans="1:18">
      <c r="A2" s="18" t="s">
        <v>1</v>
      </c>
      <c r="B2" s="726">
        <v>45565</v>
      </c>
      <c r="C2" s="30"/>
      <c r="D2" s="19"/>
      <c r="E2" s="19"/>
      <c r="F2" s="19"/>
      <c r="G2" s="19"/>
      <c r="H2" s="2"/>
      <c r="P2" s="128"/>
      <c r="Q2" s="128"/>
      <c r="R2" s="128"/>
    </row>
    <row r="3" spans="1:18" ht="16.5" thickBot="1">
      <c r="A3" s="18"/>
      <c r="C3" s="30"/>
      <c r="D3" s="19"/>
      <c r="E3" s="19"/>
      <c r="F3" s="19"/>
      <c r="G3" s="19"/>
      <c r="H3" s="2"/>
      <c r="P3" s="128"/>
      <c r="Q3" s="128"/>
      <c r="R3" s="128"/>
    </row>
    <row r="4" spans="1:18" ht="57" customHeight="1" thickBot="1">
      <c r="A4" s="41" t="s">
        <v>107</v>
      </c>
      <c r="B4" s="151" t="s">
        <v>108</v>
      </c>
      <c r="C4" s="152"/>
      <c r="D4" s="799" t="s">
        <v>109</v>
      </c>
      <c r="E4" s="800"/>
      <c r="F4" s="800"/>
      <c r="G4" s="801"/>
      <c r="H4" s="2"/>
      <c r="I4" s="802" t="s">
        <v>110</v>
      </c>
      <c r="J4" s="803"/>
      <c r="K4" s="803"/>
      <c r="L4" s="804"/>
      <c r="P4" s="128"/>
      <c r="Q4" s="128"/>
      <c r="R4" s="128"/>
    </row>
    <row r="5" spans="1:18" ht="15">
      <c r="A5" s="217" t="s">
        <v>2</v>
      </c>
      <c r="B5" s="218"/>
      <c r="C5" s="740" t="s">
        <v>983</v>
      </c>
      <c r="D5" s="740" t="s">
        <v>978</v>
      </c>
      <c r="E5" s="740" t="s">
        <v>979</v>
      </c>
      <c r="F5" s="740" t="s">
        <v>980</v>
      </c>
      <c r="G5" s="741" t="s">
        <v>981</v>
      </c>
      <c r="I5" s="739" t="s">
        <v>973</v>
      </c>
      <c r="J5" s="740" t="s">
        <v>974</v>
      </c>
      <c r="K5" s="740" t="s">
        <v>975</v>
      </c>
      <c r="L5" s="741" t="s">
        <v>976</v>
      </c>
      <c r="P5" s="128"/>
      <c r="Q5" s="128"/>
      <c r="R5" s="128"/>
    </row>
    <row r="6" spans="1:18" ht="15">
      <c r="A6" s="350"/>
      <c r="B6" s="351" t="s">
        <v>111</v>
      </c>
      <c r="C6" s="1"/>
      <c r="D6" s="1"/>
      <c r="E6" s="1"/>
      <c r="F6" s="1"/>
      <c r="G6" s="219"/>
      <c r="I6" s="653"/>
      <c r="J6" s="1"/>
      <c r="K6" s="1"/>
      <c r="L6" s="219"/>
      <c r="P6" s="128"/>
      <c r="Q6" s="128"/>
      <c r="R6" s="128"/>
    </row>
    <row r="7" spans="1:18" ht="15">
      <c r="A7" s="350"/>
      <c r="B7" s="352" t="s">
        <v>112</v>
      </c>
      <c r="C7" s="1"/>
      <c r="D7" s="1"/>
      <c r="E7" s="1"/>
      <c r="F7" s="1"/>
      <c r="G7" s="219"/>
      <c r="I7" s="653"/>
      <c r="J7" s="1"/>
      <c r="K7" s="1"/>
      <c r="L7" s="219"/>
      <c r="P7" s="128"/>
      <c r="Q7" s="128"/>
      <c r="R7" s="128"/>
    </row>
    <row r="8" spans="1:18" ht="15">
      <c r="A8" s="332">
        <v>1</v>
      </c>
      <c r="B8" s="333" t="s">
        <v>113</v>
      </c>
      <c r="C8" s="353">
        <v>80834893.057000011</v>
      </c>
      <c r="D8" s="354">
        <v>79190974.430900022</v>
      </c>
      <c r="E8" s="354">
        <v>77692032.306400001</v>
      </c>
      <c r="F8" s="354">
        <v>76177762.47709997</v>
      </c>
      <c r="G8" s="355">
        <v>75063474</v>
      </c>
      <c r="I8" s="654">
        <v>70270743.020500004</v>
      </c>
      <c r="J8" s="655">
        <v>66960275.990000002</v>
      </c>
      <c r="K8" s="655">
        <v>64939308.741399996</v>
      </c>
      <c r="L8" s="656">
        <v>61929824.051799998</v>
      </c>
      <c r="N8" s="776"/>
      <c r="P8" s="128"/>
      <c r="Q8" s="128"/>
      <c r="R8" s="128"/>
    </row>
    <row r="9" spans="1:18" ht="15">
      <c r="A9" s="332">
        <v>2</v>
      </c>
      <c r="B9" s="333" t="s">
        <v>114</v>
      </c>
      <c r="C9" s="353">
        <v>80834893.057000011</v>
      </c>
      <c r="D9" s="354">
        <v>79190974.430900022</v>
      </c>
      <c r="E9" s="354">
        <v>77692032.306400001</v>
      </c>
      <c r="F9" s="354">
        <v>76177762.47709997</v>
      </c>
      <c r="G9" s="355">
        <v>75063474</v>
      </c>
      <c r="I9" s="654">
        <v>70270743.020500004</v>
      </c>
      <c r="J9" s="655">
        <v>66960275.990000002</v>
      </c>
      <c r="K9" s="655">
        <v>64939308.741399996</v>
      </c>
      <c r="L9" s="656">
        <v>61929824.051799998</v>
      </c>
      <c r="P9" s="128"/>
      <c r="Q9" s="128"/>
      <c r="R9" s="128"/>
    </row>
    <row r="10" spans="1:18" ht="15">
      <c r="A10" s="332">
        <v>3</v>
      </c>
      <c r="B10" s="333" t="s">
        <v>115</v>
      </c>
      <c r="C10" s="353">
        <v>80834893.057000011</v>
      </c>
      <c r="D10" s="354">
        <v>79190974.430900022</v>
      </c>
      <c r="E10" s="354">
        <v>77692032.306400001</v>
      </c>
      <c r="F10" s="354">
        <v>76177762.47709997</v>
      </c>
      <c r="G10" s="355">
        <v>75063474</v>
      </c>
      <c r="I10" s="654">
        <v>72502469.535014883</v>
      </c>
      <c r="J10" s="655">
        <v>69110597.453292623</v>
      </c>
      <c r="K10" s="655">
        <v>67062035.900080748</v>
      </c>
      <c r="L10" s="656">
        <v>63698330.341399997</v>
      </c>
      <c r="P10" s="128"/>
      <c r="Q10" s="128"/>
      <c r="R10" s="128"/>
    </row>
    <row r="11" spans="1:18" ht="15">
      <c r="A11" s="332">
        <v>4</v>
      </c>
      <c r="B11" s="333" t="s">
        <v>116</v>
      </c>
      <c r="C11" s="353">
        <v>31728016.426487759</v>
      </c>
      <c r="D11" s="354">
        <v>26371238.786238879</v>
      </c>
      <c r="E11" s="354">
        <v>29061707.061693903</v>
      </c>
      <c r="F11" s="354">
        <v>21699033.186707731</v>
      </c>
      <c r="G11" s="355">
        <v>21030107</v>
      </c>
      <c r="I11" s="654">
        <v>16587877.147518376</v>
      </c>
      <c r="J11" s="655">
        <v>15030191.199942239</v>
      </c>
      <c r="K11" s="655">
        <v>13062596.089033945</v>
      </c>
      <c r="L11" s="656">
        <v>11637787.981103646</v>
      </c>
      <c r="P11" s="128"/>
      <c r="Q11" s="128"/>
      <c r="R11" s="128"/>
    </row>
    <row r="12" spans="1:18" ht="15">
      <c r="A12" s="332">
        <v>5</v>
      </c>
      <c r="B12" s="333" t="s">
        <v>117</v>
      </c>
      <c r="C12" s="353">
        <v>38590890.411327019</v>
      </c>
      <c r="D12" s="354">
        <v>32952128.98386145</v>
      </c>
      <c r="E12" s="354">
        <v>35273467.619323418</v>
      </c>
      <c r="F12" s="354">
        <v>27720734.446571756</v>
      </c>
      <c r="G12" s="355">
        <v>27189003</v>
      </c>
      <c r="I12" s="654">
        <v>22162755.160000227</v>
      </c>
      <c r="J12" s="655">
        <v>20078311.386007197</v>
      </c>
      <c r="K12" s="655">
        <v>17419077.371625457</v>
      </c>
      <c r="L12" s="656">
        <v>15519252.221491393</v>
      </c>
      <c r="P12" s="128"/>
      <c r="Q12" s="128"/>
      <c r="R12" s="128"/>
    </row>
    <row r="13" spans="1:18" ht="15">
      <c r="A13" s="332">
        <v>6</v>
      </c>
      <c r="B13" s="333" t="s">
        <v>118</v>
      </c>
      <c r="C13" s="353">
        <v>47687970.191110514</v>
      </c>
      <c r="D13" s="354">
        <v>41674794.287647173</v>
      </c>
      <c r="E13" s="354">
        <v>43508455.761587441</v>
      </c>
      <c r="F13" s="354">
        <v>35703312.595429011</v>
      </c>
      <c r="G13" s="355">
        <v>35351893</v>
      </c>
      <c r="I13" s="654">
        <v>29550340.21333364</v>
      </c>
      <c r="J13" s="655">
        <v>26771081.848009598</v>
      </c>
      <c r="K13" s="655">
        <v>25059680.248211566</v>
      </c>
      <c r="L13" s="656">
        <v>22354404.379186705</v>
      </c>
    </row>
    <row r="14" spans="1:18" ht="15">
      <c r="A14" s="350"/>
      <c r="B14" s="351" t="s">
        <v>119</v>
      </c>
      <c r="C14" s="1"/>
      <c r="D14" s="1"/>
      <c r="E14" s="1"/>
      <c r="F14" s="1"/>
      <c r="G14" s="219"/>
      <c r="I14" s="653"/>
      <c r="J14" s="1"/>
      <c r="K14" s="1"/>
      <c r="L14" s="219"/>
    </row>
    <row r="15" spans="1:18" ht="21.95" customHeight="1">
      <c r="A15" s="332">
        <v>7</v>
      </c>
      <c r="B15" s="333" t="s">
        <v>120</v>
      </c>
      <c r="C15" s="356">
        <v>254533238.98096499</v>
      </c>
      <c r="D15" s="354">
        <v>241677166.27288297</v>
      </c>
      <c r="E15" s="354">
        <v>234152152.45568597</v>
      </c>
      <c r="F15" s="354">
        <v>225290666.33743203</v>
      </c>
      <c r="G15" s="355">
        <v>224502181</v>
      </c>
      <c r="I15" s="654">
        <v>198433140.25768998</v>
      </c>
      <c r="J15" s="655">
        <v>191926825.28431001</v>
      </c>
      <c r="K15" s="655">
        <v>190046070.13245997</v>
      </c>
      <c r="L15" s="656">
        <v>167294874.42378101</v>
      </c>
    </row>
    <row r="16" spans="1:18" ht="15">
      <c r="A16" s="350"/>
      <c r="B16" s="351" t="s">
        <v>121</v>
      </c>
      <c r="C16" s="1"/>
      <c r="D16" s="1"/>
      <c r="E16" s="1"/>
      <c r="F16" s="1"/>
      <c r="G16" s="219"/>
      <c r="I16" s="653"/>
      <c r="J16" s="1"/>
      <c r="K16" s="1"/>
      <c r="L16" s="219"/>
    </row>
    <row r="17" spans="1:12" s="4" customFormat="1" ht="15">
      <c r="A17" s="332"/>
      <c r="B17" s="352" t="s">
        <v>122</v>
      </c>
      <c r="C17" s="1"/>
      <c r="D17" s="1"/>
      <c r="E17" s="1"/>
      <c r="F17" s="1"/>
      <c r="G17" s="219"/>
      <c r="I17" s="653"/>
      <c r="J17" s="1"/>
      <c r="K17" s="1"/>
      <c r="L17" s="219"/>
    </row>
    <row r="18" spans="1:12" ht="15">
      <c r="A18" s="331">
        <v>8</v>
      </c>
      <c r="B18" s="357" t="s">
        <v>123</v>
      </c>
      <c r="C18" s="366">
        <v>0.31758089191268718</v>
      </c>
      <c r="D18" s="367">
        <v>0.32767255447493854</v>
      </c>
      <c r="E18" s="367">
        <v>0.33180148673245041</v>
      </c>
      <c r="F18" s="367">
        <v>0.3381310185438563</v>
      </c>
      <c r="G18" s="368">
        <v>0.33439999999999998</v>
      </c>
      <c r="I18" s="657">
        <v>0.35412806010752412</v>
      </c>
      <c r="J18" s="658">
        <v>0.34888440368254242</v>
      </c>
      <c r="K18" s="658">
        <v>0.34170298126205939</v>
      </c>
      <c r="L18" s="659">
        <v>0.37317322941268083</v>
      </c>
    </row>
    <row r="19" spans="1:12" ht="15" customHeight="1">
      <c r="A19" s="331">
        <v>9</v>
      </c>
      <c r="B19" s="357" t="s">
        <v>124</v>
      </c>
      <c r="C19" s="366">
        <v>0.31758089191268718</v>
      </c>
      <c r="D19" s="367">
        <v>0.32767255447493854</v>
      </c>
      <c r="E19" s="367">
        <v>0.33180148673245041</v>
      </c>
      <c r="F19" s="367">
        <v>0.3381310185438563</v>
      </c>
      <c r="G19" s="368">
        <v>0.33439999999999998</v>
      </c>
      <c r="I19" s="657">
        <v>0.35412806010752412</v>
      </c>
      <c r="J19" s="658">
        <v>0.34888440368254242</v>
      </c>
      <c r="K19" s="658">
        <v>0.34170298126205939</v>
      </c>
      <c r="L19" s="659">
        <v>0.37317322941268083</v>
      </c>
    </row>
    <row r="20" spans="1:12" ht="15">
      <c r="A20" s="331">
        <v>10</v>
      </c>
      <c r="B20" s="357" t="s">
        <v>125</v>
      </c>
      <c r="C20" s="366">
        <v>0.31758089191268718</v>
      </c>
      <c r="D20" s="367">
        <v>0.32767255447493854</v>
      </c>
      <c r="E20" s="367">
        <v>0.33180148673245041</v>
      </c>
      <c r="F20" s="367">
        <v>0.3381310185438563</v>
      </c>
      <c r="G20" s="368">
        <v>0.33439999999999998</v>
      </c>
      <c r="I20" s="657">
        <v>0.36537480302363534</v>
      </c>
      <c r="J20" s="658">
        <v>0.3600882646337526</v>
      </c>
      <c r="K20" s="658">
        <v>0.35287252113837064</v>
      </c>
      <c r="L20" s="659">
        <v>0.38444503494889704</v>
      </c>
    </row>
    <row r="21" spans="1:12" ht="15">
      <c r="A21" s="331">
        <v>11</v>
      </c>
      <c r="B21" s="333" t="s">
        <v>116</v>
      </c>
      <c r="C21" s="366">
        <v>0.12465176082114959</v>
      </c>
      <c r="D21" s="367">
        <v>0.10911762659639321</v>
      </c>
      <c r="E21" s="367">
        <v>0.12411462699320658</v>
      </c>
      <c r="F21" s="367">
        <v>9.6315721993594366E-2</v>
      </c>
      <c r="G21" s="368">
        <v>9.3700000000000006E-2</v>
      </c>
      <c r="I21" s="657">
        <v>8.3594288363208716E-2</v>
      </c>
      <c r="J21" s="658">
        <v>7.8312092005259432E-2</v>
      </c>
      <c r="K21" s="658">
        <v>6.8733839536536917E-2</v>
      </c>
      <c r="L21" s="659">
        <v>7.2584580052117403E-2</v>
      </c>
    </row>
    <row r="22" spans="1:12" ht="15">
      <c r="A22" s="331">
        <v>12</v>
      </c>
      <c r="B22" s="333" t="s">
        <v>117</v>
      </c>
      <c r="C22" s="366">
        <v>0.15161434540269611</v>
      </c>
      <c r="D22" s="367">
        <v>0.13634771332370921</v>
      </c>
      <c r="E22" s="367">
        <v>0.15064336265710404</v>
      </c>
      <c r="F22" s="367">
        <v>0.12304430936811499</v>
      </c>
      <c r="G22" s="368">
        <v>0.1211</v>
      </c>
      <c r="I22" s="657">
        <v>0.11168877905786881</v>
      </c>
      <c r="J22" s="658">
        <v>0.1046144089356153</v>
      </c>
      <c r="K22" s="658">
        <v>9.1657130081587879E-2</v>
      </c>
      <c r="L22" s="659">
        <v>9.6792619519082801E-2</v>
      </c>
    </row>
    <row r="23" spans="1:12" ht="15">
      <c r="A23" s="331">
        <v>13</v>
      </c>
      <c r="B23" s="333" t="s">
        <v>118</v>
      </c>
      <c r="C23" s="366">
        <v>0.18735458827315207</v>
      </c>
      <c r="D23" s="367">
        <v>0.17243993270175656</v>
      </c>
      <c r="E23" s="367">
        <v>0.18581275168854811</v>
      </c>
      <c r="F23" s="367">
        <v>0.15847666117669476</v>
      </c>
      <c r="G23" s="368">
        <v>0.1575</v>
      </c>
      <c r="I23" s="657">
        <v>0.14891837207715841</v>
      </c>
      <c r="J23" s="658">
        <v>0.1394858785808204</v>
      </c>
      <c r="K23" s="658">
        <v>0.13186108100391264</v>
      </c>
      <c r="L23" s="659">
        <v>0.14033257381233352</v>
      </c>
    </row>
    <row r="24" spans="1:12" ht="15">
      <c r="A24" s="350"/>
      <c r="B24" s="351" t="s">
        <v>126</v>
      </c>
      <c r="C24" s="1"/>
      <c r="D24" s="1"/>
      <c r="E24" s="1"/>
      <c r="F24" s="1"/>
      <c r="G24" s="219"/>
      <c r="H24" s="732"/>
      <c r="I24" s="1"/>
      <c r="J24" s="1"/>
      <c r="K24" s="1"/>
      <c r="L24" s="735"/>
    </row>
    <row r="25" spans="1:12" ht="15" customHeight="1">
      <c r="A25" s="358">
        <v>14</v>
      </c>
      <c r="B25" s="359" t="s">
        <v>127</v>
      </c>
      <c r="C25" s="685">
        <v>8.4739489164164641E-2</v>
      </c>
      <c r="D25" s="367">
        <v>8.599334861467077E-2</v>
      </c>
      <c r="E25" s="367">
        <v>8.4347645385838221E-2</v>
      </c>
      <c r="F25" s="367">
        <v>8.1437324244582943E-2</v>
      </c>
      <c r="G25" s="368">
        <v>8.1000000000000003E-2</v>
      </c>
      <c r="H25" s="732"/>
      <c r="I25" s="727">
        <v>8.4075960708467332E-2</v>
      </c>
      <c r="J25" s="367">
        <v>7.5670847895601218E-2</v>
      </c>
      <c r="K25" s="367">
        <v>7.3068981061585478E-2</v>
      </c>
      <c r="L25" s="659">
        <v>7.2437841777855047E-2</v>
      </c>
    </row>
    <row r="26" spans="1:12" ht="15">
      <c r="A26" s="358">
        <v>15</v>
      </c>
      <c r="B26" s="359" t="s">
        <v>128</v>
      </c>
      <c r="C26" s="685">
        <v>2.1600023202791283E-2</v>
      </c>
      <c r="D26" s="367">
        <v>2.1516791236523593E-2</v>
      </c>
      <c r="E26" s="367">
        <v>2.0173487841109755E-2</v>
      </c>
      <c r="F26" s="367">
        <v>1.440445356990961E-2</v>
      </c>
      <c r="G26" s="368">
        <v>1.38E-2</v>
      </c>
      <c r="H26" s="732"/>
      <c r="I26" s="727">
        <v>1.2773880586288254E-2</v>
      </c>
      <c r="J26" s="367">
        <v>1.0968348347472638E-2</v>
      </c>
      <c r="K26" s="367">
        <v>7.1124818294527421E-3</v>
      </c>
      <c r="L26" s="659">
        <v>6.3215683380952944E-3</v>
      </c>
    </row>
    <row r="27" spans="1:12" ht="15">
      <c r="A27" s="358">
        <v>16</v>
      </c>
      <c r="B27" s="359" t="s">
        <v>129</v>
      </c>
      <c r="C27" s="685">
        <v>3.7562140975501875E-2</v>
      </c>
      <c r="D27" s="367">
        <v>3.7672292465529694E-2</v>
      </c>
      <c r="E27" s="367">
        <v>3.9082953879267704E-2</v>
      </c>
      <c r="F27" s="367">
        <v>4.179938541579159E-2</v>
      </c>
      <c r="G27" s="368">
        <v>4.4299999999999999E-2</v>
      </c>
      <c r="H27" s="732"/>
      <c r="I27" s="727">
        <v>4.6667926704206372E-2</v>
      </c>
      <c r="J27" s="367">
        <v>4.2540589620212774E-2</v>
      </c>
      <c r="K27" s="367">
        <v>4.2611346862422371E-2</v>
      </c>
      <c r="L27" s="659">
        <v>4.2671038462859502E-2</v>
      </c>
    </row>
    <row r="28" spans="1:12" ht="15">
      <c r="A28" s="358">
        <v>17</v>
      </c>
      <c r="B28" s="359" t="s">
        <v>130</v>
      </c>
      <c r="C28" s="685">
        <v>6.3139465961373376E-2</v>
      </c>
      <c r="D28" s="367">
        <v>6.447655737814717E-2</v>
      </c>
      <c r="E28" s="367">
        <v>6.4174157544728466E-2</v>
      </c>
      <c r="F28" s="367">
        <v>6.7032870674673325E-2</v>
      </c>
      <c r="G28" s="368">
        <v>6.7199999999999996E-2</v>
      </c>
      <c r="H28" s="732"/>
      <c r="I28" s="727">
        <v>7.130207632266812E-2</v>
      </c>
      <c r="J28" s="367">
        <v>6.4702499548128567E-2</v>
      </c>
      <c r="K28" s="367">
        <v>6.5956499232132731E-2</v>
      </c>
      <c r="L28" s="659">
        <v>6.611627343975976E-2</v>
      </c>
    </row>
    <row r="29" spans="1:12" ht="15">
      <c r="A29" s="358">
        <v>18</v>
      </c>
      <c r="B29" s="359" t="s">
        <v>131</v>
      </c>
      <c r="C29" s="685">
        <v>2.7439330407216484E-2</v>
      </c>
      <c r="D29" s="367">
        <v>2.7133337422701902E-2</v>
      </c>
      <c r="E29" s="367">
        <v>2.8128350878787865E-2</v>
      </c>
      <c r="F29" s="367">
        <v>3.797745041860788E-2</v>
      </c>
      <c r="G29" s="368">
        <v>4.41E-2</v>
      </c>
      <c r="H29" s="732"/>
      <c r="I29" s="727">
        <v>5.5772761091310068E-2</v>
      </c>
      <c r="J29" s="367">
        <v>4.1394148926379278E-2</v>
      </c>
      <c r="K29" s="367">
        <v>3.5298406250330441E-2</v>
      </c>
      <c r="L29" s="659">
        <v>4.3930189693015834E-2</v>
      </c>
    </row>
    <row r="30" spans="1:12" ht="15">
      <c r="A30" s="358">
        <v>19</v>
      </c>
      <c r="B30" s="359" t="s">
        <v>132</v>
      </c>
      <c r="C30" s="685">
        <v>7.66670363803931E-2</v>
      </c>
      <c r="D30" s="367">
        <v>7.520374286565705E-2</v>
      </c>
      <c r="E30" s="367">
        <v>7.6380442002241075E-2</v>
      </c>
      <c r="F30" s="367">
        <v>0.10748477263757225</v>
      </c>
      <c r="G30" s="368">
        <v>0.12570000000000001</v>
      </c>
      <c r="H30" s="732"/>
      <c r="I30" s="727">
        <v>0.15968636175750262</v>
      </c>
      <c r="J30" s="367">
        <v>0.11843355097037249</v>
      </c>
      <c r="K30" s="367">
        <v>9.6486184250426488E-2</v>
      </c>
      <c r="L30" s="659">
        <v>0.11941992493100087</v>
      </c>
    </row>
    <row r="31" spans="1:12" ht="15">
      <c r="A31" s="350"/>
      <c r="B31" s="351" t="s">
        <v>133</v>
      </c>
      <c r="C31" s="686"/>
      <c r="D31" s="367"/>
      <c r="E31" s="367"/>
      <c r="F31" s="367"/>
      <c r="G31" s="368"/>
      <c r="H31" s="732"/>
      <c r="I31" s="1"/>
      <c r="J31" s="367"/>
      <c r="K31" s="367"/>
      <c r="L31" s="659"/>
    </row>
    <row r="32" spans="1:12" ht="15">
      <c r="A32" s="358">
        <v>20</v>
      </c>
      <c r="B32" s="359" t="s">
        <v>134</v>
      </c>
      <c r="C32" s="685">
        <v>3.7215963831313571E-2</v>
      </c>
      <c r="D32" s="367">
        <v>4.1648471274405664E-2</v>
      </c>
      <c r="E32" s="367">
        <v>4.3242758709513732E-2</v>
      </c>
      <c r="F32" s="367">
        <v>2.8347691852669932E-2</v>
      </c>
      <c r="G32" s="368">
        <v>3.2599999999999997E-2</v>
      </c>
      <c r="H32" s="732"/>
      <c r="I32" s="727">
        <v>7.9156302678034335E-2</v>
      </c>
      <c r="J32" s="367">
        <v>6.3431599619421394E-2</v>
      </c>
      <c r="K32" s="367">
        <v>8.1416031777507544E-2</v>
      </c>
      <c r="L32" s="659">
        <v>9.395471847779259E-2</v>
      </c>
    </row>
    <row r="33" spans="1:12" ht="15" customHeight="1">
      <c r="A33" s="358">
        <v>21</v>
      </c>
      <c r="B33" s="359" t="s">
        <v>135</v>
      </c>
      <c r="C33" s="685">
        <v>1.446258753110672E-2</v>
      </c>
      <c r="D33" s="367">
        <v>1.4990963888250176E-2</v>
      </c>
      <c r="E33" s="367">
        <v>1.6352240232660617E-2</v>
      </c>
      <c r="F33" s="367">
        <v>1.1290398856642276E-2</v>
      </c>
      <c r="G33" s="368">
        <v>1.7000000000000001E-2</v>
      </c>
      <c r="H33" s="732"/>
      <c r="I33" s="727">
        <v>3.2353578318350756E-2</v>
      </c>
      <c r="J33" s="367">
        <v>4.4584941133013173E-2</v>
      </c>
      <c r="K33" s="367">
        <v>5.0133063263227085E-2</v>
      </c>
      <c r="L33" s="659">
        <v>5.313611015220579E-2</v>
      </c>
    </row>
    <row r="34" spans="1:12" ht="15">
      <c r="A34" s="358">
        <v>22</v>
      </c>
      <c r="B34" s="359" t="s">
        <v>136</v>
      </c>
      <c r="C34" s="685">
        <v>0.40740294840308605</v>
      </c>
      <c r="D34" s="367">
        <v>0.43086270732554011</v>
      </c>
      <c r="E34" s="367">
        <v>0.38626802224814533</v>
      </c>
      <c r="F34" s="367">
        <v>0.37684304003871782</v>
      </c>
      <c r="G34" s="368">
        <v>0.39889999999999998</v>
      </c>
      <c r="H34" s="732"/>
      <c r="I34" s="727">
        <v>0.43810045564026096</v>
      </c>
      <c r="J34" s="367">
        <v>0.44681128633845935</v>
      </c>
      <c r="K34" s="367">
        <v>0.4287870529131429</v>
      </c>
      <c r="L34" s="659">
        <v>0.41621169379105366</v>
      </c>
    </row>
    <row r="35" spans="1:12" ht="15" customHeight="1">
      <c r="A35" s="358">
        <v>23</v>
      </c>
      <c r="B35" s="359" t="s">
        <v>137</v>
      </c>
      <c r="C35" s="685">
        <v>0.48337218458907583</v>
      </c>
      <c r="D35" s="367">
        <v>0.49365483061733506</v>
      </c>
      <c r="E35" s="367">
        <v>0.48517425283341559</v>
      </c>
      <c r="F35" s="367">
        <v>0.49870356083246287</v>
      </c>
      <c r="G35" s="368">
        <v>0.46870000000000001</v>
      </c>
      <c r="H35" s="732"/>
      <c r="I35" s="727">
        <v>0.46285323267238176</v>
      </c>
      <c r="J35" s="367">
        <v>0.48328371314922014</v>
      </c>
      <c r="K35" s="367">
        <v>0.54356465967157108</v>
      </c>
      <c r="L35" s="659">
        <v>0.51579423699977434</v>
      </c>
    </row>
    <row r="36" spans="1:12" ht="15">
      <c r="A36" s="358">
        <v>24</v>
      </c>
      <c r="B36" s="359" t="s">
        <v>138</v>
      </c>
      <c r="C36" s="685">
        <v>0.16050998789269405</v>
      </c>
      <c r="D36" s="367">
        <v>0.13099406436173988</v>
      </c>
      <c r="E36" s="367">
        <v>6.5309090475760709E-2</v>
      </c>
      <c r="F36" s="367">
        <v>0.32639339724172506</v>
      </c>
      <c r="G36" s="368">
        <v>0.27760000000000001</v>
      </c>
      <c r="H36" s="732"/>
      <c r="I36" s="727">
        <v>0.13844461422504914</v>
      </c>
      <c r="J36" s="367">
        <v>7.1428673974957529E-2</v>
      </c>
      <c r="K36" s="367">
        <v>1.3547047668128889E-2</v>
      </c>
      <c r="L36" s="659">
        <v>4.2425912934275445E-2</v>
      </c>
    </row>
    <row r="37" spans="1:12" ht="15" customHeight="1">
      <c r="A37" s="350"/>
      <c r="B37" s="351" t="s">
        <v>139</v>
      </c>
      <c r="C37" s="686"/>
      <c r="D37" s="367"/>
      <c r="E37" s="367"/>
      <c r="F37" s="367"/>
      <c r="G37" s="368"/>
      <c r="H37" s="732"/>
      <c r="I37" s="1"/>
      <c r="J37" s="367"/>
      <c r="K37" s="367"/>
      <c r="L37" s="659"/>
    </row>
    <row r="38" spans="1:12" ht="15" customHeight="1">
      <c r="A38" s="358">
        <v>25</v>
      </c>
      <c r="B38" s="359" t="s">
        <v>140</v>
      </c>
      <c r="C38" s="685">
        <v>0.25090308288918456</v>
      </c>
      <c r="D38" s="367">
        <v>0.26100099523116022</v>
      </c>
      <c r="E38" s="367">
        <v>0.26609514429323872</v>
      </c>
      <c r="F38" s="367">
        <v>0.25955351878304062</v>
      </c>
      <c r="G38" s="368">
        <v>0.39760000000000001</v>
      </c>
      <c r="H38" s="732"/>
      <c r="I38" s="727">
        <v>0.37864679455698846</v>
      </c>
      <c r="J38" s="367">
        <v>0.37316098150962618</v>
      </c>
      <c r="K38" s="367">
        <v>0.47807700236021572</v>
      </c>
      <c r="L38" s="659">
        <v>0.39714137433996349</v>
      </c>
    </row>
    <row r="39" spans="1:12" ht="15" customHeight="1">
      <c r="A39" s="358">
        <v>26</v>
      </c>
      <c r="B39" s="359" t="s">
        <v>141</v>
      </c>
      <c r="C39" s="695">
        <v>0.74281381027091364</v>
      </c>
      <c r="D39" s="367">
        <v>0.76077805625755857</v>
      </c>
      <c r="E39" s="367">
        <v>0.75823851496842842</v>
      </c>
      <c r="F39" s="367">
        <v>0.79541976740772169</v>
      </c>
      <c r="G39" s="368">
        <v>0.71699999999999997</v>
      </c>
      <c r="H39" s="732"/>
      <c r="I39" s="727">
        <v>0.72381758390811679</v>
      </c>
      <c r="J39" s="367">
        <v>0.75337213875469866</v>
      </c>
      <c r="K39" s="367">
        <v>0.83317999460281644</v>
      </c>
      <c r="L39" s="659">
        <v>0.81198674847013674</v>
      </c>
    </row>
    <row r="40" spans="1:12" ht="15" customHeight="1">
      <c r="A40" s="358">
        <v>27</v>
      </c>
      <c r="B40" s="360" t="s">
        <v>142</v>
      </c>
      <c r="C40" s="695">
        <v>0.27710067011303324</v>
      </c>
      <c r="D40" s="367">
        <v>0.31656698373125908</v>
      </c>
      <c r="E40" s="367">
        <v>0.30771695650914194</v>
      </c>
      <c r="F40" s="367">
        <v>0.3295695765671311</v>
      </c>
      <c r="G40" s="368">
        <v>0.37359999999999999</v>
      </c>
      <c r="H40" s="732"/>
      <c r="I40" s="727">
        <v>0.37673957600482116</v>
      </c>
      <c r="J40" s="367">
        <v>0.35758258203367826</v>
      </c>
      <c r="K40" s="367">
        <v>0.41492972933546751</v>
      </c>
      <c r="L40" s="659">
        <v>0.44531234629802635</v>
      </c>
    </row>
    <row r="41" spans="1:12" ht="15" customHeight="1">
      <c r="A41" s="364"/>
      <c r="B41" s="351" t="s">
        <v>143</v>
      </c>
      <c r="C41" s="1"/>
      <c r="D41" s="1"/>
      <c r="E41" s="1"/>
      <c r="F41" s="1"/>
      <c r="G41" s="219"/>
      <c r="H41" s="732"/>
      <c r="I41" s="1"/>
      <c r="J41" s="1"/>
      <c r="K41" s="1"/>
      <c r="L41" s="219"/>
    </row>
    <row r="42" spans="1:12" ht="15" customHeight="1">
      <c r="A42" s="358">
        <v>28</v>
      </c>
      <c r="B42" s="408" t="s">
        <v>144</v>
      </c>
      <c r="C42" s="360">
        <v>137153909.70977482</v>
      </c>
      <c r="D42" s="360">
        <v>67854633.076495498</v>
      </c>
      <c r="E42" s="360">
        <v>64015692.259936497</v>
      </c>
      <c r="F42" s="360">
        <v>67272216.408699989</v>
      </c>
      <c r="G42" s="363">
        <v>81162044</v>
      </c>
      <c r="H42" s="732"/>
      <c r="I42" s="728">
        <v>84379704.891293287</v>
      </c>
      <c r="J42" s="662">
        <v>84740539.316252604</v>
      </c>
      <c r="K42" s="662">
        <v>72581381.187383398</v>
      </c>
      <c r="L42" s="663">
        <v>72861641.754640087</v>
      </c>
    </row>
    <row r="43" spans="1:12" ht="15">
      <c r="A43" s="358">
        <v>29</v>
      </c>
      <c r="B43" s="359" t="s">
        <v>145</v>
      </c>
      <c r="C43" s="360">
        <v>103100473.90417334</v>
      </c>
      <c r="D43" s="361">
        <v>51157175.401182711</v>
      </c>
      <c r="E43" s="361">
        <v>49572552.559002422</v>
      </c>
      <c r="F43" s="361">
        <v>52796636.371018492</v>
      </c>
      <c r="G43" s="362">
        <v>53729727</v>
      </c>
      <c r="H43" s="732"/>
      <c r="I43" s="729">
        <v>51329268.201091357</v>
      </c>
      <c r="J43" s="660">
        <v>55039573.042716958</v>
      </c>
      <c r="K43" s="660">
        <v>49271385.584469236</v>
      </c>
      <c r="L43" s="661">
        <v>49643521.163465798</v>
      </c>
    </row>
    <row r="44" spans="1:12" ht="15">
      <c r="A44" s="404">
        <v>30</v>
      </c>
      <c r="B44" s="405" t="s">
        <v>146</v>
      </c>
      <c r="C44" s="685">
        <v>1.330293688438837</v>
      </c>
      <c r="D44" s="367">
        <v>1.3263952230428802</v>
      </c>
      <c r="E44" s="367">
        <v>1.2913535606975959</v>
      </c>
      <c r="F44" s="367">
        <v>1.2741761792542439</v>
      </c>
      <c r="G44" s="368">
        <v>1.5105999999999999</v>
      </c>
      <c r="H44" s="733"/>
      <c r="I44" s="727">
        <v>1.6438906660566655</v>
      </c>
      <c r="J44" s="367">
        <v>1.5396293000035506</v>
      </c>
      <c r="K44" s="367">
        <v>1.4730939738431401</v>
      </c>
      <c r="L44" s="659">
        <v>1.4676968927067411</v>
      </c>
    </row>
    <row r="45" spans="1:12" ht="15">
      <c r="A45" s="404"/>
      <c r="B45" s="351" t="s">
        <v>147</v>
      </c>
      <c r="C45" s="1"/>
      <c r="D45" s="1"/>
      <c r="E45" s="1"/>
      <c r="F45" s="1"/>
      <c r="G45" s="219"/>
      <c r="H45" s="732"/>
      <c r="I45" s="1"/>
      <c r="J45" s="1"/>
      <c r="K45" s="1"/>
      <c r="L45" s="219"/>
    </row>
    <row r="46" spans="1:12" ht="15">
      <c r="A46" s="404">
        <v>31</v>
      </c>
      <c r="B46" s="405" t="s">
        <v>148</v>
      </c>
      <c r="C46" s="406">
        <v>137860717.68532002</v>
      </c>
      <c r="D46" s="406">
        <v>136049769.58224502</v>
      </c>
      <c r="E46" s="406">
        <v>132013972.63584501</v>
      </c>
      <c r="F46" s="406">
        <v>128754129.63356999</v>
      </c>
      <c r="G46" s="407">
        <v>134294831</v>
      </c>
      <c r="H46" s="732"/>
      <c r="I46" s="730">
        <v>123637721.41767502</v>
      </c>
      <c r="J46" s="664">
        <v>115315881.69817001</v>
      </c>
      <c r="K46" s="664">
        <v>120333560.829175</v>
      </c>
      <c r="L46" s="736">
        <v>122850671.91226</v>
      </c>
    </row>
    <row r="47" spans="1:12" ht="15">
      <c r="A47" s="404">
        <v>32</v>
      </c>
      <c r="B47" s="405" t="s">
        <v>149</v>
      </c>
      <c r="C47" s="406">
        <v>127407415.36431918</v>
      </c>
      <c r="D47" s="406">
        <v>119174751.98859608</v>
      </c>
      <c r="E47" s="406">
        <v>109891621.35100944</v>
      </c>
      <c r="F47" s="406">
        <v>105450190.7387791</v>
      </c>
      <c r="G47" s="407">
        <v>102461072</v>
      </c>
      <c r="H47" s="732"/>
      <c r="I47" s="730">
        <v>88452595.980509982</v>
      </c>
      <c r="J47" s="664">
        <v>83873032.825949937</v>
      </c>
      <c r="K47" s="664">
        <v>75974892.468975037</v>
      </c>
      <c r="L47" s="736">
        <v>80500243.125565022</v>
      </c>
    </row>
    <row r="48" spans="1:12" thickBot="1">
      <c r="A48" s="85">
        <v>33</v>
      </c>
      <c r="B48" s="174" t="s">
        <v>150</v>
      </c>
      <c r="C48" s="673">
        <v>1.0820462630931631</v>
      </c>
      <c r="D48" s="673">
        <v>1.1415989319219537</v>
      </c>
      <c r="E48" s="673">
        <v>1.2013106278064061</v>
      </c>
      <c r="F48" s="673">
        <v>1.2209947533667278</v>
      </c>
      <c r="G48" s="737">
        <v>1.3107</v>
      </c>
      <c r="H48" s="738"/>
      <c r="I48" s="731">
        <v>1.3977851079115629</v>
      </c>
      <c r="J48" s="673">
        <v>1.3748862752759763</v>
      </c>
      <c r="K48" s="673">
        <v>1.5838595741127792</v>
      </c>
      <c r="L48" s="734">
        <v>1.5260906941689156</v>
      </c>
    </row>
    <row r="49" spans="1:7">
      <c r="A49" s="21"/>
    </row>
    <row r="50" spans="1:7" ht="39.75">
      <c r="B50" s="24" t="s">
        <v>151</v>
      </c>
    </row>
    <row r="51" spans="1:7" ht="65.25">
      <c r="B51" s="263" t="s">
        <v>152</v>
      </c>
      <c r="D51" s="244"/>
      <c r="E51" s="244"/>
      <c r="F51" s="244"/>
      <c r="G51" s="244"/>
    </row>
  </sheetData>
  <mergeCells count="2">
    <mergeCell ref="D4:G4"/>
    <mergeCell ref="I4:L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70"/>
  <sheetViews>
    <sheetView zoomScale="90" zoomScaleNormal="90" workbookViewId="0">
      <selection activeCell="C7" sqref="C7:H69"/>
    </sheetView>
  </sheetViews>
  <sheetFormatPr defaultRowHeight="15"/>
  <cols>
    <col min="1" max="1" width="8.7109375" style="486" customWidth="1"/>
    <col min="2" max="2" width="69.28515625" style="463" customWidth="1"/>
    <col min="3" max="3" width="13.5703125" style="128" customWidth="1"/>
    <col min="4" max="4" width="14.42578125" style="128" customWidth="1"/>
    <col min="5" max="8" width="13.140625" style="128" customWidth="1"/>
  </cols>
  <sheetData>
    <row r="1" spans="1:8" ht="15.75">
      <c r="A1" s="18" t="s">
        <v>0</v>
      </c>
      <c r="B1" s="327" t="str">
        <f>Info!C2</f>
        <v>სს "ზირაათ ბანკი საქართველო"</v>
      </c>
      <c r="C1" s="30"/>
      <c r="D1" s="245"/>
      <c r="E1" s="245"/>
      <c r="F1" s="245"/>
      <c r="G1" s="245"/>
    </row>
    <row r="2" spans="1:8" ht="15.75">
      <c r="A2" s="18" t="s">
        <v>1</v>
      </c>
      <c r="B2" s="684">
        <f>'1. key ratios'!B2</f>
        <v>45565</v>
      </c>
      <c r="C2" s="30"/>
      <c r="D2" s="245"/>
      <c r="E2" s="245"/>
      <c r="F2" s="245"/>
      <c r="G2" s="245"/>
    </row>
    <row r="3" spans="1:8" ht="15.75">
      <c r="A3" s="18"/>
      <c r="B3" s="17"/>
      <c r="C3" s="30"/>
      <c r="D3" s="245"/>
      <c r="E3" s="245"/>
      <c r="F3" s="245"/>
      <c r="G3" s="245"/>
    </row>
    <row r="4" spans="1:8" ht="21" customHeight="1">
      <c r="A4" s="808" t="s">
        <v>2</v>
      </c>
      <c r="B4" s="809" t="s">
        <v>49</v>
      </c>
      <c r="C4" s="811" t="s">
        <v>4</v>
      </c>
      <c r="D4" s="812"/>
      <c r="E4" s="813"/>
      <c r="F4" s="811" t="s">
        <v>5</v>
      </c>
      <c r="G4" s="812"/>
      <c r="H4" s="814"/>
    </row>
    <row r="5" spans="1:8" ht="21" customHeight="1">
      <c r="A5" s="808"/>
      <c r="B5" s="810"/>
      <c r="C5" s="674" t="s">
        <v>6</v>
      </c>
      <c r="D5" s="674" t="s">
        <v>7</v>
      </c>
      <c r="E5" s="674" t="s">
        <v>8</v>
      </c>
      <c r="F5" s="674" t="s">
        <v>6</v>
      </c>
      <c r="G5" s="674" t="s">
        <v>7</v>
      </c>
      <c r="H5" s="674" t="s">
        <v>8</v>
      </c>
    </row>
    <row r="6" spans="1:8" ht="26.45" customHeight="1">
      <c r="A6" s="808"/>
      <c r="B6" s="435" t="s">
        <v>50</v>
      </c>
      <c r="C6" s="815"/>
      <c r="D6" s="816"/>
      <c r="E6" s="816"/>
      <c r="F6" s="816"/>
      <c r="G6" s="816"/>
      <c r="H6" s="817"/>
    </row>
    <row r="7" spans="1:8" ht="23.1" customHeight="1">
      <c r="A7" s="477">
        <v>1</v>
      </c>
      <c r="B7" s="436" t="s">
        <v>51</v>
      </c>
      <c r="C7" s="758">
        <v>20034656.350000001</v>
      </c>
      <c r="D7" s="758">
        <v>47372115.467099994</v>
      </c>
      <c r="E7" s="759">
        <v>67406771.817099988</v>
      </c>
      <c r="F7" s="758">
        <v>26886069.73</v>
      </c>
      <c r="G7" s="758">
        <v>52518141.408700004</v>
      </c>
      <c r="H7" s="759">
        <v>79404211.138700008</v>
      </c>
    </row>
    <row r="8" spans="1:8">
      <c r="A8" s="477">
        <v>1.1000000000000001</v>
      </c>
      <c r="B8" s="437" t="s">
        <v>52</v>
      </c>
      <c r="C8" s="758">
        <v>4137864.83</v>
      </c>
      <c r="D8" s="758">
        <v>5976378.2080999995</v>
      </c>
      <c r="E8" s="759">
        <v>10114243.0381</v>
      </c>
      <c r="F8" s="758">
        <v>2021080.76</v>
      </c>
      <c r="G8" s="758">
        <v>7829712.1685000006</v>
      </c>
      <c r="H8" s="759">
        <v>9850792.9285000004</v>
      </c>
    </row>
    <row r="9" spans="1:8">
      <c r="A9" s="477">
        <v>1.2</v>
      </c>
      <c r="B9" s="437" t="s">
        <v>53</v>
      </c>
      <c r="C9" s="758">
        <v>3868893.81</v>
      </c>
      <c r="D9" s="758">
        <v>25840605.673499998</v>
      </c>
      <c r="E9" s="759">
        <v>29709499.483499996</v>
      </c>
      <c r="F9" s="758">
        <v>24837085.129999999</v>
      </c>
      <c r="G9" s="758">
        <v>27055010.708000001</v>
      </c>
      <c r="H9" s="759">
        <v>51892095.838</v>
      </c>
    </row>
    <row r="10" spans="1:8">
      <c r="A10" s="477">
        <v>1.3</v>
      </c>
      <c r="B10" s="437" t="s">
        <v>54</v>
      </c>
      <c r="C10" s="758">
        <v>12027897.710000001</v>
      </c>
      <c r="D10" s="758">
        <v>15555131.5855</v>
      </c>
      <c r="E10" s="759">
        <v>27583029.295500003</v>
      </c>
      <c r="F10" s="758">
        <v>27903.84</v>
      </c>
      <c r="G10" s="758">
        <v>17633418.532200001</v>
      </c>
      <c r="H10" s="759">
        <v>17661322.372200001</v>
      </c>
    </row>
    <row r="11" spans="1:8">
      <c r="A11" s="477">
        <v>2</v>
      </c>
      <c r="B11" s="438" t="s">
        <v>10</v>
      </c>
      <c r="C11" s="758"/>
      <c r="D11" s="758"/>
      <c r="E11" s="759">
        <v>0</v>
      </c>
      <c r="F11" s="758"/>
      <c r="G11" s="758"/>
      <c r="H11" s="759">
        <v>0</v>
      </c>
    </row>
    <row r="12" spans="1:8">
      <c r="A12" s="477">
        <v>2.1</v>
      </c>
      <c r="B12" s="439" t="s">
        <v>55</v>
      </c>
      <c r="C12" s="758"/>
      <c r="D12" s="758"/>
      <c r="E12" s="759">
        <v>0</v>
      </c>
      <c r="F12" s="758"/>
      <c r="G12" s="758"/>
      <c r="H12" s="759">
        <v>0</v>
      </c>
    </row>
    <row r="13" spans="1:8" ht="26.45" customHeight="1">
      <c r="A13" s="477">
        <v>3</v>
      </c>
      <c r="B13" s="440" t="s">
        <v>56</v>
      </c>
      <c r="C13" s="758"/>
      <c r="D13" s="758"/>
      <c r="E13" s="759">
        <v>0</v>
      </c>
      <c r="F13" s="758"/>
      <c r="G13" s="758"/>
      <c r="H13" s="759">
        <v>0</v>
      </c>
    </row>
    <row r="14" spans="1:8" ht="26.45" customHeight="1">
      <c r="A14" s="477">
        <v>4</v>
      </c>
      <c r="B14" s="441" t="s">
        <v>57</v>
      </c>
      <c r="C14" s="758"/>
      <c r="D14" s="758"/>
      <c r="E14" s="759">
        <v>0</v>
      </c>
      <c r="F14" s="758"/>
      <c r="G14" s="758"/>
      <c r="H14" s="759">
        <v>0</v>
      </c>
    </row>
    <row r="15" spans="1:8" ht="24.6" customHeight="1">
      <c r="A15" s="477">
        <v>5</v>
      </c>
      <c r="B15" s="441" t="s">
        <v>13</v>
      </c>
      <c r="C15" s="760"/>
      <c r="D15" s="760"/>
      <c r="E15" s="761">
        <v>0</v>
      </c>
      <c r="F15" s="760">
        <v>0</v>
      </c>
      <c r="G15" s="760">
        <v>0</v>
      </c>
      <c r="H15" s="761">
        <v>0</v>
      </c>
    </row>
    <row r="16" spans="1:8">
      <c r="A16" s="477">
        <v>5.0999999999999996</v>
      </c>
      <c r="B16" s="442" t="s">
        <v>58</v>
      </c>
      <c r="C16" s="758"/>
      <c r="D16" s="758"/>
      <c r="E16" s="759">
        <v>0</v>
      </c>
      <c r="F16" s="758"/>
      <c r="G16" s="758"/>
      <c r="H16" s="759">
        <v>0</v>
      </c>
    </row>
    <row r="17" spans="1:8">
      <c r="A17" s="477">
        <v>5.2</v>
      </c>
      <c r="B17" s="442" t="s">
        <v>59</v>
      </c>
      <c r="C17" s="758"/>
      <c r="D17" s="758"/>
      <c r="E17" s="759">
        <v>0</v>
      </c>
      <c r="F17" s="758"/>
      <c r="G17" s="758"/>
      <c r="H17" s="759">
        <v>0</v>
      </c>
    </row>
    <row r="18" spans="1:8">
      <c r="A18" s="477">
        <v>5.3</v>
      </c>
      <c r="B18" s="442" t="s">
        <v>60</v>
      </c>
      <c r="C18" s="758"/>
      <c r="D18" s="758"/>
      <c r="E18" s="759">
        <v>0</v>
      </c>
      <c r="F18" s="758"/>
      <c r="G18" s="758"/>
      <c r="H18" s="759">
        <v>0</v>
      </c>
    </row>
    <row r="19" spans="1:8">
      <c r="A19" s="477">
        <v>6</v>
      </c>
      <c r="B19" s="440" t="s">
        <v>14</v>
      </c>
      <c r="C19" s="758">
        <v>92101843.649299994</v>
      </c>
      <c r="D19" s="758">
        <v>61900821.488299996</v>
      </c>
      <c r="E19" s="759">
        <v>154002665.1376</v>
      </c>
      <c r="F19" s="758">
        <v>83811721.849999979</v>
      </c>
      <c r="G19" s="758">
        <v>49981144.0229</v>
      </c>
      <c r="H19" s="759">
        <v>133792865.87289998</v>
      </c>
    </row>
    <row r="20" spans="1:8">
      <c r="A20" s="477">
        <v>6.1</v>
      </c>
      <c r="B20" s="442" t="s">
        <v>59</v>
      </c>
      <c r="C20" s="758">
        <v>2338377.61</v>
      </c>
      <c r="D20" s="758"/>
      <c r="E20" s="759">
        <v>2338377.61</v>
      </c>
      <c r="F20" s="758">
        <v>8243430.7999999998</v>
      </c>
      <c r="G20" s="758"/>
      <c r="H20" s="759">
        <v>8243430.7999999998</v>
      </c>
    </row>
    <row r="21" spans="1:8">
      <c r="A21" s="477">
        <v>6.2</v>
      </c>
      <c r="B21" s="442" t="s">
        <v>60</v>
      </c>
      <c r="C21" s="758">
        <v>89763466.039299995</v>
      </c>
      <c r="D21" s="758">
        <v>61900821.488299996</v>
      </c>
      <c r="E21" s="759">
        <v>151664287.52759999</v>
      </c>
      <c r="F21" s="758">
        <v>75568291.049999982</v>
      </c>
      <c r="G21" s="758">
        <v>49981144.0229</v>
      </c>
      <c r="H21" s="759">
        <v>125549435.07289998</v>
      </c>
    </row>
    <row r="22" spans="1:8">
      <c r="A22" s="477">
        <v>7</v>
      </c>
      <c r="B22" s="443" t="s">
        <v>61</v>
      </c>
      <c r="C22" s="758"/>
      <c r="D22" s="758"/>
      <c r="E22" s="759">
        <v>0</v>
      </c>
      <c r="F22" s="758"/>
      <c r="G22" s="758"/>
      <c r="H22" s="759">
        <v>0</v>
      </c>
    </row>
    <row r="23" spans="1:8" ht="21">
      <c r="A23" s="477">
        <v>8</v>
      </c>
      <c r="B23" s="444" t="s">
        <v>62</v>
      </c>
      <c r="C23" s="758"/>
      <c r="D23" s="758"/>
      <c r="E23" s="759">
        <v>0</v>
      </c>
      <c r="F23" s="758"/>
      <c r="G23" s="758"/>
      <c r="H23" s="759">
        <v>0</v>
      </c>
    </row>
    <row r="24" spans="1:8">
      <c r="A24" s="477">
        <v>9</v>
      </c>
      <c r="B24" s="441" t="s">
        <v>63</v>
      </c>
      <c r="C24" s="758">
        <v>4210850.51</v>
      </c>
      <c r="D24" s="758">
        <v>0</v>
      </c>
      <c r="E24" s="759">
        <v>4210850.51</v>
      </c>
      <c r="F24" s="758">
        <v>5019825.07</v>
      </c>
      <c r="G24" s="758">
        <v>0</v>
      </c>
      <c r="H24" s="759">
        <v>5019825.07</v>
      </c>
    </row>
    <row r="25" spans="1:8">
      <c r="A25" s="477">
        <v>9.1</v>
      </c>
      <c r="B25" s="445" t="s">
        <v>64</v>
      </c>
      <c r="C25" s="758">
        <v>4210850.51</v>
      </c>
      <c r="D25" s="758"/>
      <c r="E25" s="759">
        <v>4210850.51</v>
      </c>
      <c r="F25" s="758">
        <v>5019825.07</v>
      </c>
      <c r="G25" s="758"/>
      <c r="H25" s="759">
        <v>5019825.07</v>
      </c>
    </row>
    <row r="26" spans="1:8">
      <c r="A26" s="477">
        <v>9.1999999999999993</v>
      </c>
      <c r="B26" s="445" t="s">
        <v>65</v>
      </c>
      <c r="C26" s="758"/>
      <c r="D26" s="758"/>
      <c r="E26" s="759">
        <v>0</v>
      </c>
      <c r="F26" s="758"/>
      <c r="G26" s="758"/>
      <c r="H26" s="759">
        <v>0</v>
      </c>
    </row>
    <row r="27" spans="1:8">
      <c r="A27" s="477">
        <v>10</v>
      </c>
      <c r="B27" s="441" t="s">
        <v>66</v>
      </c>
      <c r="C27" s="758">
        <v>764832.47</v>
      </c>
      <c r="D27" s="758">
        <v>0</v>
      </c>
      <c r="E27" s="759">
        <v>764832.47</v>
      </c>
      <c r="F27" s="758">
        <v>889574.78</v>
      </c>
      <c r="G27" s="758">
        <v>0</v>
      </c>
      <c r="H27" s="759">
        <v>889574.78</v>
      </c>
    </row>
    <row r="28" spans="1:8">
      <c r="A28" s="477">
        <v>10.1</v>
      </c>
      <c r="B28" s="445" t="s">
        <v>67</v>
      </c>
      <c r="C28" s="758"/>
      <c r="D28" s="758"/>
      <c r="E28" s="759">
        <v>0</v>
      </c>
      <c r="F28" s="758"/>
      <c r="G28" s="758"/>
      <c r="H28" s="759">
        <v>0</v>
      </c>
    </row>
    <row r="29" spans="1:8">
      <c r="A29" s="477">
        <v>10.199999999999999</v>
      </c>
      <c r="B29" s="445" t="s">
        <v>68</v>
      </c>
      <c r="C29" s="758">
        <v>764832.47</v>
      </c>
      <c r="D29" s="758"/>
      <c r="E29" s="759">
        <v>764832.47</v>
      </c>
      <c r="F29" s="758">
        <v>889574.78</v>
      </c>
      <c r="G29" s="758"/>
      <c r="H29" s="759">
        <v>889574.78</v>
      </c>
    </row>
    <row r="30" spans="1:8">
      <c r="A30" s="477">
        <v>11</v>
      </c>
      <c r="B30" s="441" t="s">
        <v>69</v>
      </c>
      <c r="C30" s="758">
        <v>1328863.5</v>
      </c>
      <c r="D30" s="758">
        <v>0</v>
      </c>
      <c r="E30" s="759">
        <v>1328863.5</v>
      </c>
      <c r="F30" s="758">
        <v>794092.5</v>
      </c>
      <c r="G30" s="758">
        <v>0</v>
      </c>
      <c r="H30" s="759">
        <v>794092.5</v>
      </c>
    </row>
    <row r="31" spans="1:8">
      <c r="A31" s="477">
        <v>11.1</v>
      </c>
      <c r="B31" s="445" t="s">
        <v>70</v>
      </c>
      <c r="C31" s="758">
        <v>1328863.5</v>
      </c>
      <c r="D31" s="758">
        <v>0</v>
      </c>
      <c r="E31" s="759">
        <v>1328863.5</v>
      </c>
      <c r="F31" s="758">
        <v>794092.5</v>
      </c>
      <c r="G31" s="758">
        <v>0</v>
      </c>
      <c r="H31" s="759">
        <v>794092.5</v>
      </c>
    </row>
    <row r="32" spans="1:8">
      <c r="A32" s="477">
        <v>11.2</v>
      </c>
      <c r="B32" s="445" t="s">
        <v>71</v>
      </c>
      <c r="C32" s="758">
        <v>0</v>
      </c>
      <c r="D32" s="758">
        <v>0</v>
      </c>
      <c r="E32" s="759">
        <v>0</v>
      </c>
      <c r="F32" s="758">
        <v>0</v>
      </c>
      <c r="G32" s="758">
        <v>0</v>
      </c>
      <c r="H32" s="759">
        <v>0</v>
      </c>
    </row>
    <row r="33" spans="1:8">
      <c r="A33" s="477">
        <v>13</v>
      </c>
      <c r="B33" s="441" t="s">
        <v>15</v>
      </c>
      <c r="C33" s="758">
        <v>2539138.9500000002</v>
      </c>
      <c r="D33" s="758">
        <v>3919684.0738000004</v>
      </c>
      <c r="E33" s="759">
        <v>6458823.0238000005</v>
      </c>
      <c r="F33" s="758">
        <v>1258128.32</v>
      </c>
      <c r="G33" s="758">
        <v>2184811.2766</v>
      </c>
      <c r="H33" s="759">
        <v>3442939.5965999998</v>
      </c>
    </row>
    <row r="34" spans="1:8">
      <c r="A34" s="477">
        <v>13.1</v>
      </c>
      <c r="B34" s="446" t="s">
        <v>72</v>
      </c>
      <c r="C34" s="758">
        <v>302210</v>
      </c>
      <c r="D34" s="758"/>
      <c r="E34" s="759">
        <v>302210</v>
      </c>
      <c r="F34" s="758">
        <v>67640</v>
      </c>
      <c r="G34" s="758"/>
      <c r="H34" s="759">
        <v>67640</v>
      </c>
    </row>
    <row r="35" spans="1:8">
      <c r="A35" s="477">
        <v>13.2</v>
      </c>
      <c r="B35" s="446" t="s">
        <v>73</v>
      </c>
      <c r="C35" s="758">
        <v>0</v>
      </c>
      <c r="D35" s="758">
        <v>0</v>
      </c>
      <c r="E35" s="759">
        <v>0</v>
      </c>
      <c r="F35" s="758"/>
      <c r="G35" s="758"/>
      <c r="H35" s="759">
        <v>0</v>
      </c>
    </row>
    <row r="36" spans="1:8">
      <c r="A36" s="477">
        <v>14</v>
      </c>
      <c r="B36" s="447" t="s">
        <v>74</v>
      </c>
      <c r="C36" s="758">
        <v>120980185.42930001</v>
      </c>
      <c r="D36" s="758">
        <v>113192621.02919999</v>
      </c>
      <c r="E36" s="759">
        <v>234172806.4585</v>
      </c>
      <c r="F36" s="758">
        <v>118659412.24999997</v>
      </c>
      <c r="G36" s="758">
        <v>104684096.70820001</v>
      </c>
      <c r="H36" s="759">
        <v>223343508.95819998</v>
      </c>
    </row>
    <row r="37" spans="1:8" ht="22.5" customHeight="1">
      <c r="A37" s="477"/>
      <c r="B37" s="448" t="s">
        <v>75</v>
      </c>
      <c r="C37" s="805"/>
      <c r="D37" s="806"/>
      <c r="E37" s="806"/>
      <c r="F37" s="806"/>
      <c r="G37" s="806"/>
      <c r="H37" s="807"/>
    </row>
    <row r="38" spans="1:8">
      <c r="A38" s="477">
        <v>15</v>
      </c>
      <c r="B38" s="449" t="s">
        <v>76</v>
      </c>
      <c r="C38" s="758"/>
      <c r="D38" s="758"/>
      <c r="E38" s="759">
        <v>0</v>
      </c>
      <c r="F38" s="758"/>
      <c r="G38" s="758"/>
      <c r="H38" s="759">
        <v>0</v>
      </c>
    </row>
    <row r="39" spans="1:8">
      <c r="A39" s="477">
        <v>15.1</v>
      </c>
      <c r="B39" s="450" t="s">
        <v>55</v>
      </c>
      <c r="C39" s="758"/>
      <c r="D39" s="758"/>
      <c r="E39" s="759">
        <v>0</v>
      </c>
      <c r="F39" s="758"/>
      <c r="G39" s="758"/>
      <c r="H39" s="759">
        <v>0</v>
      </c>
    </row>
    <row r="40" spans="1:8" ht="24" customHeight="1">
      <c r="A40" s="477">
        <v>16</v>
      </c>
      <c r="B40" s="443" t="s">
        <v>77</v>
      </c>
      <c r="C40" s="758"/>
      <c r="D40" s="758"/>
      <c r="E40" s="759">
        <v>0</v>
      </c>
      <c r="F40" s="758"/>
      <c r="G40" s="758"/>
      <c r="H40" s="759">
        <v>0</v>
      </c>
    </row>
    <row r="41" spans="1:8" ht="21">
      <c r="A41" s="477">
        <v>17</v>
      </c>
      <c r="B41" s="443" t="s">
        <v>78</v>
      </c>
      <c r="C41" s="758">
        <v>36070365.859999999</v>
      </c>
      <c r="D41" s="758">
        <v>109148550.0068</v>
      </c>
      <c r="E41" s="759">
        <v>145218915.86680001</v>
      </c>
      <c r="F41" s="758">
        <v>39498072.850000001</v>
      </c>
      <c r="G41" s="758">
        <v>101360782.3055</v>
      </c>
      <c r="H41" s="759">
        <v>140858855.15549999</v>
      </c>
    </row>
    <row r="42" spans="1:8">
      <c r="A42" s="477">
        <v>17.100000000000001</v>
      </c>
      <c r="B42" s="451" t="s">
        <v>79</v>
      </c>
      <c r="C42" s="758">
        <v>35991264.469999999</v>
      </c>
      <c r="D42" s="758">
        <v>99282636.709600002</v>
      </c>
      <c r="E42" s="759">
        <v>135273901.1796</v>
      </c>
      <c r="F42" s="758">
        <v>39152789.770000003</v>
      </c>
      <c r="G42" s="758">
        <v>101012389.49789999</v>
      </c>
      <c r="H42" s="759">
        <v>140165179.26789999</v>
      </c>
    </row>
    <row r="43" spans="1:8">
      <c r="A43" s="477">
        <v>17.2</v>
      </c>
      <c r="B43" s="452" t="s">
        <v>80</v>
      </c>
      <c r="C43" s="758">
        <v>0</v>
      </c>
      <c r="D43" s="758">
        <v>9593626.3499999996</v>
      </c>
      <c r="E43" s="759">
        <v>9593626.3499999996</v>
      </c>
      <c r="F43" s="758">
        <v>0</v>
      </c>
      <c r="G43" s="758">
        <v>10288.581300000002</v>
      </c>
      <c r="H43" s="759">
        <v>10288.581300000002</v>
      </c>
    </row>
    <row r="44" spans="1:8">
      <c r="A44" s="477">
        <v>17.3</v>
      </c>
      <c r="B44" s="451" t="s">
        <v>81</v>
      </c>
      <c r="C44" s="758">
        <v>0</v>
      </c>
      <c r="D44" s="758"/>
      <c r="E44" s="759">
        <v>0</v>
      </c>
      <c r="F44" s="758"/>
      <c r="G44" s="758"/>
      <c r="H44" s="759">
        <v>0</v>
      </c>
    </row>
    <row r="45" spans="1:8">
      <c r="A45" s="477">
        <v>17.399999999999999</v>
      </c>
      <c r="B45" s="451" t="s">
        <v>82</v>
      </c>
      <c r="C45" s="758">
        <v>79101.39</v>
      </c>
      <c r="D45" s="758">
        <v>272286.9472</v>
      </c>
      <c r="E45" s="759">
        <v>351388.33720000001</v>
      </c>
      <c r="F45" s="758">
        <v>345283.08</v>
      </c>
      <c r="G45" s="758">
        <v>338104.22629999998</v>
      </c>
      <c r="H45" s="759">
        <v>683387.30630000005</v>
      </c>
    </row>
    <row r="46" spans="1:8">
      <c r="A46" s="477">
        <v>18</v>
      </c>
      <c r="B46" s="453" t="s">
        <v>83</v>
      </c>
      <c r="C46" s="758">
        <v>112523.86</v>
      </c>
      <c r="D46" s="758">
        <v>91279.69</v>
      </c>
      <c r="E46" s="759">
        <v>203803.55</v>
      </c>
      <c r="F46" s="758">
        <v>23723.79</v>
      </c>
      <c r="G46" s="758">
        <v>159005.1</v>
      </c>
      <c r="H46" s="759">
        <v>182728.89</v>
      </c>
    </row>
    <row r="47" spans="1:8">
      <c r="A47" s="477">
        <v>19</v>
      </c>
      <c r="B47" s="453" t="s">
        <v>84</v>
      </c>
      <c r="C47" s="758">
        <v>1069878</v>
      </c>
      <c r="D47" s="758">
        <v>0</v>
      </c>
      <c r="E47" s="759">
        <v>1069878</v>
      </c>
      <c r="F47" s="758">
        <v>547855</v>
      </c>
      <c r="G47" s="758">
        <v>0</v>
      </c>
      <c r="H47" s="759">
        <v>547855</v>
      </c>
    </row>
    <row r="48" spans="1:8">
      <c r="A48" s="477">
        <v>19.100000000000001</v>
      </c>
      <c r="B48" s="454" t="s">
        <v>85</v>
      </c>
      <c r="C48" s="758">
        <v>1032646</v>
      </c>
      <c r="D48" s="758">
        <v>0</v>
      </c>
      <c r="E48" s="759">
        <v>1032646</v>
      </c>
      <c r="F48" s="758">
        <v>477109</v>
      </c>
      <c r="G48" s="758"/>
      <c r="H48" s="759">
        <v>477109</v>
      </c>
    </row>
    <row r="49" spans="1:8">
      <c r="A49" s="477">
        <v>19.2</v>
      </c>
      <c r="B49" s="455" t="s">
        <v>86</v>
      </c>
      <c r="C49" s="758">
        <v>37232</v>
      </c>
      <c r="D49" s="758">
        <v>0</v>
      </c>
      <c r="E49" s="759">
        <v>37232</v>
      </c>
      <c r="F49" s="758">
        <v>70746</v>
      </c>
      <c r="G49" s="758"/>
      <c r="H49" s="759">
        <v>70746</v>
      </c>
    </row>
    <row r="50" spans="1:8">
      <c r="A50" s="477">
        <v>20</v>
      </c>
      <c r="B50" s="456" t="s">
        <v>87</v>
      </c>
      <c r="C50" s="758">
        <v>0</v>
      </c>
      <c r="D50" s="758">
        <v>0</v>
      </c>
      <c r="E50" s="759">
        <v>0</v>
      </c>
      <c r="F50" s="758"/>
      <c r="G50" s="758"/>
      <c r="H50" s="759">
        <v>0</v>
      </c>
    </row>
    <row r="51" spans="1:8">
      <c r="A51" s="477">
        <v>21</v>
      </c>
      <c r="B51" s="457" t="s">
        <v>88</v>
      </c>
      <c r="C51" s="758">
        <v>1986921.6199999999</v>
      </c>
      <c r="D51" s="758">
        <v>4093561.8947000001</v>
      </c>
      <c r="E51" s="759">
        <v>6080483.5147000002</v>
      </c>
      <c r="F51" s="758">
        <v>1638311.4700000002</v>
      </c>
      <c r="G51" s="758">
        <v>4162709.5323000001</v>
      </c>
      <c r="H51" s="759">
        <v>5801021.0022999998</v>
      </c>
    </row>
    <row r="52" spans="1:8">
      <c r="A52" s="477">
        <v>21.1</v>
      </c>
      <c r="B52" s="452" t="s">
        <v>89</v>
      </c>
      <c r="C52" s="758"/>
      <c r="D52" s="758"/>
      <c r="E52" s="759">
        <v>0</v>
      </c>
      <c r="F52" s="758"/>
      <c r="G52" s="758"/>
      <c r="H52" s="759">
        <v>0</v>
      </c>
    </row>
    <row r="53" spans="1:8">
      <c r="A53" s="477">
        <v>22</v>
      </c>
      <c r="B53" s="456" t="s">
        <v>90</v>
      </c>
      <c r="C53" s="758">
        <v>39239689.339999996</v>
      </c>
      <c r="D53" s="758">
        <v>113333391.5915</v>
      </c>
      <c r="E53" s="759">
        <v>152573080.93149999</v>
      </c>
      <c r="F53" s="758">
        <v>41707963.109999999</v>
      </c>
      <c r="G53" s="758">
        <v>105682496.93779999</v>
      </c>
      <c r="H53" s="759">
        <v>147390460.0478</v>
      </c>
    </row>
    <row r="54" spans="1:8" ht="24" customHeight="1">
      <c r="A54" s="477"/>
      <c r="B54" s="458" t="s">
        <v>91</v>
      </c>
      <c r="C54" s="805"/>
      <c r="D54" s="806"/>
      <c r="E54" s="806"/>
      <c r="F54" s="806"/>
      <c r="G54" s="806"/>
      <c r="H54" s="807"/>
    </row>
    <row r="55" spans="1:8">
      <c r="A55" s="477">
        <v>23</v>
      </c>
      <c r="B55" s="456" t="s">
        <v>92</v>
      </c>
      <c r="C55" s="758">
        <v>50000000</v>
      </c>
      <c r="D55" s="758"/>
      <c r="E55" s="759">
        <v>50000000</v>
      </c>
      <c r="F55" s="758">
        <v>50000000</v>
      </c>
      <c r="G55" s="758"/>
      <c r="H55" s="759">
        <v>50000000</v>
      </c>
    </row>
    <row r="56" spans="1:8">
      <c r="A56" s="477">
        <v>24</v>
      </c>
      <c r="B56" s="456" t="s">
        <v>93</v>
      </c>
      <c r="C56" s="758">
        <v>0</v>
      </c>
      <c r="D56" s="758"/>
      <c r="E56" s="759">
        <v>0</v>
      </c>
      <c r="F56" s="758">
        <v>0</v>
      </c>
      <c r="G56" s="758"/>
      <c r="H56" s="759">
        <v>0</v>
      </c>
    </row>
    <row r="57" spans="1:8">
      <c r="A57" s="477">
        <v>25</v>
      </c>
      <c r="B57" s="459" t="s">
        <v>94</v>
      </c>
      <c r="C57" s="758">
        <v>0</v>
      </c>
      <c r="D57" s="758"/>
      <c r="E57" s="759">
        <v>0</v>
      </c>
      <c r="F57" s="758">
        <v>0</v>
      </c>
      <c r="G57" s="758"/>
      <c r="H57" s="759">
        <v>0</v>
      </c>
    </row>
    <row r="58" spans="1:8">
      <c r="A58" s="477">
        <v>26</v>
      </c>
      <c r="B58" s="453" t="s">
        <v>95</v>
      </c>
      <c r="C58" s="758">
        <v>0</v>
      </c>
      <c r="D58" s="758"/>
      <c r="E58" s="759">
        <v>0</v>
      </c>
      <c r="F58" s="758">
        <v>0</v>
      </c>
      <c r="G58" s="758"/>
      <c r="H58" s="759">
        <v>0</v>
      </c>
    </row>
    <row r="59" spans="1:8" ht="21">
      <c r="A59" s="477">
        <v>27</v>
      </c>
      <c r="B59" s="453" t="s">
        <v>96</v>
      </c>
      <c r="C59" s="758"/>
      <c r="D59" s="758"/>
      <c r="E59" s="759">
        <v>0</v>
      </c>
      <c r="F59" s="758"/>
      <c r="G59" s="758"/>
      <c r="H59" s="759">
        <v>0</v>
      </c>
    </row>
    <row r="60" spans="1:8">
      <c r="A60" s="477">
        <v>27.1</v>
      </c>
      <c r="B60" s="460" t="s">
        <v>97</v>
      </c>
      <c r="C60" s="758"/>
      <c r="D60" s="758"/>
      <c r="E60" s="759">
        <v>0</v>
      </c>
      <c r="F60" s="758"/>
      <c r="G60" s="758"/>
      <c r="H60" s="759">
        <v>0</v>
      </c>
    </row>
    <row r="61" spans="1:8">
      <c r="A61" s="477">
        <v>27.2</v>
      </c>
      <c r="B61" s="451" t="s">
        <v>98</v>
      </c>
      <c r="C61" s="758"/>
      <c r="D61" s="758"/>
      <c r="E61" s="759">
        <v>0</v>
      </c>
      <c r="F61" s="758"/>
      <c r="G61" s="758"/>
      <c r="H61" s="759">
        <v>0</v>
      </c>
    </row>
    <row r="62" spans="1:8">
      <c r="A62" s="477">
        <v>28</v>
      </c>
      <c r="B62" s="457" t="s">
        <v>99</v>
      </c>
      <c r="C62" s="758"/>
      <c r="D62" s="758"/>
      <c r="E62" s="759">
        <v>0</v>
      </c>
      <c r="F62" s="758"/>
      <c r="G62" s="758"/>
      <c r="H62" s="759">
        <v>0</v>
      </c>
    </row>
    <row r="63" spans="1:8">
      <c r="A63" s="477">
        <v>29</v>
      </c>
      <c r="B63" s="453" t="s">
        <v>100</v>
      </c>
      <c r="C63" s="758">
        <v>0</v>
      </c>
      <c r="D63" s="758">
        <v>0</v>
      </c>
      <c r="E63" s="759">
        <v>0</v>
      </c>
      <c r="F63" s="758"/>
      <c r="G63" s="758"/>
      <c r="H63" s="759">
        <v>0</v>
      </c>
    </row>
    <row r="64" spans="1:8">
      <c r="A64" s="477">
        <v>29.1</v>
      </c>
      <c r="B64" s="442" t="s">
        <v>101</v>
      </c>
      <c r="C64" s="758"/>
      <c r="D64" s="758"/>
      <c r="E64" s="759">
        <v>0</v>
      </c>
      <c r="F64" s="758"/>
      <c r="G64" s="758"/>
      <c r="H64" s="759">
        <v>0</v>
      </c>
    </row>
    <row r="65" spans="1:8" ht="24.95" customHeight="1">
      <c r="A65" s="477">
        <v>29.2</v>
      </c>
      <c r="B65" s="460" t="s">
        <v>102</v>
      </c>
      <c r="C65" s="758"/>
      <c r="D65" s="758"/>
      <c r="E65" s="759">
        <v>0</v>
      </c>
      <c r="F65" s="758"/>
      <c r="G65" s="758"/>
      <c r="H65" s="759">
        <v>0</v>
      </c>
    </row>
    <row r="66" spans="1:8" ht="22.5" customHeight="1">
      <c r="A66" s="477">
        <v>29.3</v>
      </c>
      <c r="B66" s="445" t="s">
        <v>103</v>
      </c>
      <c r="C66" s="758"/>
      <c r="D66" s="758"/>
      <c r="E66" s="759">
        <v>0</v>
      </c>
      <c r="F66" s="758"/>
      <c r="G66" s="758"/>
      <c r="H66" s="759">
        <v>0</v>
      </c>
    </row>
    <row r="67" spans="1:8">
      <c r="A67" s="477">
        <v>30</v>
      </c>
      <c r="B67" s="441" t="s">
        <v>104</v>
      </c>
      <c r="C67" s="758">
        <v>31599725.52700001</v>
      </c>
      <c r="D67" s="758"/>
      <c r="E67" s="759">
        <v>31599725.52700001</v>
      </c>
      <c r="F67" s="758">
        <v>25953048.910399973</v>
      </c>
      <c r="G67" s="758"/>
      <c r="H67" s="759">
        <v>25953048.910399973</v>
      </c>
    </row>
    <row r="68" spans="1:8">
      <c r="A68" s="477">
        <v>31</v>
      </c>
      <c r="B68" s="461" t="s">
        <v>105</v>
      </c>
      <c r="C68" s="758">
        <v>81599725.52700001</v>
      </c>
      <c r="D68" s="758">
        <v>0</v>
      </c>
      <c r="E68" s="759">
        <v>81599725.52700001</v>
      </c>
      <c r="F68" s="758">
        <v>75953048.910399973</v>
      </c>
      <c r="G68" s="758">
        <v>0</v>
      </c>
      <c r="H68" s="759">
        <v>75953048.910399973</v>
      </c>
    </row>
    <row r="69" spans="1:8">
      <c r="A69" s="477">
        <v>32</v>
      </c>
      <c r="B69" s="462" t="s">
        <v>106</v>
      </c>
      <c r="C69" s="758">
        <v>120839414.86700001</v>
      </c>
      <c r="D69" s="758">
        <v>113333391.5915</v>
      </c>
      <c r="E69" s="759">
        <v>234172806.45850003</v>
      </c>
      <c r="F69" s="758">
        <v>117661012.02039997</v>
      </c>
      <c r="G69" s="758">
        <v>105682496.93779999</v>
      </c>
      <c r="H69" s="759">
        <v>223343508.95819998</v>
      </c>
    </row>
    <row r="70" spans="1:8">
      <c r="E70" s="675"/>
      <c r="H70" s="675"/>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topLeftCell="A17" zoomScale="80" zoomScaleNormal="80" workbookViewId="0">
      <selection activeCell="E45" sqref="E45"/>
    </sheetView>
  </sheetViews>
  <sheetFormatPr defaultRowHeight="15"/>
  <cols>
    <col min="2" max="2" width="66.5703125" customWidth="1"/>
    <col min="3" max="4" width="17.85546875" style="128" customWidth="1"/>
    <col min="5" max="5" width="17.85546875" style="679" customWidth="1"/>
    <col min="6" max="7" width="17.85546875" style="128" customWidth="1"/>
    <col min="8" max="8" width="17.85546875" style="486" customWidth="1"/>
  </cols>
  <sheetData>
    <row r="1" spans="1:8" ht="15.75">
      <c r="A1" s="18" t="s">
        <v>0</v>
      </c>
      <c r="B1" s="327" t="str">
        <f>Info!C2</f>
        <v>სს "ზირაათ ბანკი საქართველო"</v>
      </c>
      <c r="C1" s="30"/>
      <c r="D1" s="245"/>
      <c r="E1" s="676"/>
      <c r="F1" s="245"/>
      <c r="G1" s="245"/>
    </row>
    <row r="2" spans="1:8" ht="15.75">
      <c r="A2" s="18" t="s">
        <v>1</v>
      </c>
      <c r="B2" s="684">
        <f>'1. key ratios'!B2</f>
        <v>45565</v>
      </c>
      <c r="C2" s="30"/>
      <c r="D2" s="245"/>
      <c r="E2" s="676"/>
      <c r="F2" s="245"/>
      <c r="G2" s="245"/>
    </row>
    <row r="3" spans="1:8" ht="15.75">
      <c r="A3" s="18"/>
      <c r="B3" s="17"/>
      <c r="C3" s="30"/>
      <c r="D3" s="245"/>
      <c r="E3" s="676"/>
      <c r="F3" s="245"/>
      <c r="G3" s="245"/>
    </row>
    <row r="4" spans="1:8">
      <c r="A4" s="822" t="s">
        <v>2</v>
      </c>
      <c r="B4" s="818" t="s">
        <v>3</v>
      </c>
      <c r="C4" s="820" t="s">
        <v>4</v>
      </c>
      <c r="D4" s="820"/>
      <c r="E4" s="820"/>
      <c r="F4" s="820" t="s">
        <v>5</v>
      </c>
      <c r="G4" s="820"/>
      <c r="H4" s="821"/>
    </row>
    <row r="5" spans="1:8" ht="15.6" customHeight="1">
      <c r="A5" s="823"/>
      <c r="B5" s="819"/>
      <c r="C5" s="674" t="s">
        <v>6</v>
      </c>
      <c r="D5" s="674" t="s">
        <v>7</v>
      </c>
      <c r="E5" s="677" t="s">
        <v>8</v>
      </c>
      <c r="F5" s="674" t="s">
        <v>6</v>
      </c>
      <c r="G5" s="674" t="s">
        <v>7</v>
      </c>
      <c r="H5" s="674" t="s">
        <v>8</v>
      </c>
    </row>
    <row r="6" spans="1:8">
      <c r="A6" s="489">
        <v>1</v>
      </c>
      <c r="B6" s="464" t="s">
        <v>9</v>
      </c>
      <c r="C6" s="758">
        <v>9303041.4199999999</v>
      </c>
      <c r="D6" s="758">
        <v>4751449.1984000001</v>
      </c>
      <c r="E6" s="762">
        <v>14054490.6184</v>
      </c>
      <c r="F6" s="758">
        <v>9176816.4199999999</v>
      </c>
      <c r="G6" s="758">
        <v>3052698.6861</v>
      </c>
      <c r="H6" s="763">
        <v>12229515.1061</v>
      </c>
    </row>
    <row r="7" spans="1:8">
      <c r="A7" s="489">
        <v>1.1000000000000001</v>
      </c>
      <c r="B7" s="465" t="s">
        <v>10</v>
      </c>
      <c r="C7" s="758"/>
      <c r="D7" s="758"/>
      <c r="E7" s="762">
        <v>0</v>
      </c>
      <c r="F7" s="758"/>
      <c r="G7" s="758"/>
      <c r="H7" s="763">
        <v>0</v>
      </c>
    </row>
    <row r="8" spans="1:8" ht="21">
      <c r="A8" s="489">
        <v>1.2</v>
      </c>
      <c r="B8" s="465" t="s">
        <v>11</v>
      </c>
      <c r="C8" s="758"/>
      <c r="D8" s="758"/>
      <c r="E8" s="762">
        <v>0</v>
      </c>
      <c r="F8" s="758"/>
      <c r="G8" s="758"/>
      <c r="H8" s="763">
        <v>0</v>
      </c>
    </row>
    <row r="9" spans="1:8" ht="21.6" customHeight="1">
      <c r="A9" s="489">
        <v>1.3</v>
      </c>
      <c r="B9" s="460" t="s">
        <v>12</v>
      </c>
      <c r="C9" s="758"/>
      <c r="D9" s="758"/>
      <c r="E9" s="762">
        <v>0</v>
      </c>
      <c r="F9" s="758"/>
      <c r="G9" s="758"/>
      <c r="H9" s="763">
        <v>0</v>
      </c>
    </row>
    <row r="10" spans="1:8" ht="21">
      <c r="A10" s="489">
        <v>1.4</v>
      </c>
      <c r="B10" s="460" t="s">
        <v>13</v>
      </c>
      <c r="C10" s="758"/>
      <c r="D10" s="758"/>
      <c r="E10" s="762">
        <v>0</v>
      </c>
      <c r="F10" s="758"/>
      <c r="G10" s="758"/>
      <c r="H10" s="763">
        <v>0</v>
      </c>
    </row>
    <row r="11" spans="1:8">
      <c r="A11" s="489">
        <v>1.5</v>
      </c>
      <c r="B11" s="460" t="s">
        <v>14</v>
      </c>
      <c r="C11" s="758">
        <v>9303041.4199999999</v>
      </c>
      <c r="D11" s="758">
        <v>4751449.1984000001</v>
      </c>
      <c r="E11" s="762">
        <v>14054490.6184</v>
      </c>
      <c r="F11" s="758">
        <v>9176816.4199999999</v>
      </c>
      <c r="G11" s="758">
        <v>3052698.6861</v>
      </c>
      <c r="H11" s="763">
        <v>12229515.1061</v>
      </c>
    </row>
    <row r="12" spans="1:8">
      <c r="A12" s="489">
        <v>1.6</v>
      </c>
      <c r="B12" s="466" t="s">
        <v>15</v>
      </c>
      <c r="C12" s="758"/>
      <c r="D12" s="758"/>
      <c r="E12" s="762">
        <v>0</v>
      </c>
      <c r="F12" s="758"/>
      <c r="G12" s="758"/>
      <c r="H12" s="763">
        <v>0</v>
      </c>
    </row>
    <row r="13" spans="1:8">
      <c r="A13" s="489">
        <v>2</v>
      </c>
      <c r="B13" s="467" t="s">
        <v>16</v>
      </c>
      <c r="C13" s="758">
        <v>-1481624.29</v>
      </c>
      <c r="D13" s="758">
        <v>-2100853.33</v>
      </c>
      <c r="E13" s="764">
        <v>-3582477.62</v>
      </c>
      <c r="F13" s="758">
        <v>-719807.75</v>
      </c>
      <c r="G13" s="758">
        <v>-1369738.73</v>
      </c>
      <c r="H13" s="763">
        <v>-2089546.48</v>
      </c>
    </row>
    <row r="14" spans="1:8">
      <c r="A14" s="489">
        <v>2.1</v>
      </c>
      <c r="B14" s="460" t="s">
        <v>17</v>
      </c>
      <c r="C14" s="758"/>
      <c r="D14" s="758"/>
      <c r="E14" s="762">
        <v>0</v>
      </c>
      <c r="F14" s="758"/>
      <c r="G14" s="758"/>
      <c r="H14" s="763">
        <v>0</v>
      </c>
    </row>
    <row r="15" spans="1:8" ht="24.6" customHeight="1">
      <c r="A15" s="489">
        <v>2.2000000000000002</v>
      </c>
      <c r="B15" s="460" t="s">
        <v>18</v>
      </c>
      <c r="C15" s="758"/>
      <c r="D15" s="758"/>
      <c r="E15" s="762">
        <v>0</v>
      </c>
      <c r="F15" s="758"/>
      <c r="G15" s="758"/>
      <c r="H15" s="763">
        <v>0</v>
      </c>
    </row>
    <row r="16" spans="1:8" ht="20.45" customHeight="1">
      <c r="A16" s="489">
        <v>2.2999999999999998</v>
      </c>
      <c r="B16" s="460" t="s">
        <v>19</v>
      </c>
      <c r="C16" s="758">
        <v>-1420955.9000000001</v>
      </c>
      <c r="D16" s="758">
        <v>-2100853.33</v>
      </c>
      <c r="E16" s="762">
        <v>-3521809.2300000004</v>
      </c>
      <c r="F16" s="758">
        <v>-680221.8</v>
      </c>
      <c r="G16" s="758">
        <v>-1369738.73</v>
      </c>
      <c r="H16" s="763">
        <v>-2049960.53</v>
      </c>
    </row>
    <row r="17" spans="1:8">
      <c r="A17" s="489">
        <v>2.4</v>
      </c>
      <c r="B17" s="460" t="s">
        <v>20</v>
      </c>
      <c r="C17" s="758">
        <v>-60668.39</v>
      </c>
      <c r="D17" s="758">
        <v>0</v>
      </c>
      <c r="E17" s="762">
        <v>-60668.39</v>
      </c>
      <c r="F17" s="758">
        <v>-39585.949999999997</v>
      </c>
      <c r="G17" s="758">
        <v>0</v>
      </c>
      <c r="H17" s="763">
        <v>-39585.949999999997</v>
      </c>
    </row>
    <row r="18" spans="1:8">
      <c r="A18" s="489">
        <v>3</v>
      </c>
      <c r="B18" s="467" t="s">
        <v>21</v>
      </c>
      <c r="C18" s="758"/>
      <c r="D18" s="758"/>
      <c r="E18" s="762">
        <v>0</v>
      </c>
      <c r="F18" s="758"/>
      <c r="G18" s="758"/>
      <c r="H18" s="763">
        <v>0</v>
      </c>
    </row>
    <row r="19" spans="1:8">
      <c r="A19" s="489">
        <v>4</v>
      </c>
      <c r="B19" s="467" t="s">
        <v>22</v>
      </c>
      <c r="C19" s="758">
        <v>501056.88</v>
      </c>
      <c r="D19" s="758">
        <v>915470.41999999993</v>
      </c>
      <c r="E19" s="762">
        <v>1416527.2999999998</v>
      </c>
      <c r="F19" s="758">
        <v>492084.67000000004</v>
      </c>
      <c r="G19" s="758">
        <v>804507.95</v>
      </c>
      <c r="H19" s="763">
        <v>1296592.6200000001</v>
      </c>
    </row>
    <row r="20" spans="1:8">
      <c r="A20" s="489">
        <v>5</v>
      </c>
      <c r="B20" s="467" t="s">
        <v>23</v>
      </c>
      <c r="C20" s="758">
        <v>-191707.1</v>
      </c>
      <c r="D20" s="758">
        <v>0</v>
      </c>
      <c r="E20" s="762">
        <v>-191707.1</v>
      </c>
      <c r="F20" s="758">
        <v>-277516.43</v>
      </c>
      <c r="G20" s="758">
        <v>0</v>
      </c>
      <c r="H20" s="763">
        <v>-277516.43</v>
      </c>
    </row>
    <row r="21" spans="1:8" ht="38.450000000000003" customHeight="1">
      <c r="A21" s="489">
        <v>6</v>
      </c>
      <c r="B21" s="467" t="s">
        <v>24</v>
      </c>
      <c r="C21" s="758"/>
      <c r="D21" s="758"/>
      <c r="E21" s="762">
        <v>0</v>
      </c>
      <c r="F21" s="758"/>
      <c r="G21" s="758"/>
      <c r="H21" s="763">
        <v>0</v>
      </c>
    </row>
    <row r="22" spans="1:8" ht="27.6" customHeight="1">
      <c r="A22" s="489">
        <v>7</v>
      </c>
      <c r="B22" s="467" t="s">
        <v>25</v>
      </c>
      <c r="C22" s="758"/>
      <c r="D22" s="758"/>
      <c r="E22" s="762">
        <v>0</v>
      </c>
      <c r="F22" s="758"/>
      <c r="G22" s="758"/>
      <c r="H22" s="763">
        <v>0</v>
      </c>
    </row>
    <row r="23" spans="1:8" ht="36.950000000000003" customHeight="1">
      <c r="A23" s="489">
        <v>8</v>
      </c>
      <c r="B23" s="468" t="s">
        <v>26</v>
      </c>
      <c r="C23" s="758"/>
      <c r="D23" s="758"/>
      <c r="E23" s="762">
        <v>0</v>
      </c>
      <c r="F23" s="758"/>
      <c r="G23" s="758"/>
      <c r="H23" s="763">
        <v>0</v>
      </c>
    </row>
    <row r="24" spans="1:8" ht="34.5" customHeight="1">
      <c r="A24" s="489">
        <v>9</v>
      </c>
      <c r="B24" s="468" t="s">
        <v>27</v>
      </c>
      <c r="C24" s="758"/>
      <c r="D24" s="758"/>
      <c r="E24" s="762">
        <v>0</v>
      </c>
      <c r="F24" s="758"/>
      <c r="G24" s="758"/>
      <c r="H24" s="763">
        <v>0</v>
      </c>
    </row>
    <row r="25" spans="1:8">
      <c r="A25" s="489">
        <v>10</v>
      </c>
      <c r="B25" s="467" t="s">
        <v>28</v>
      </c>
      <c r="C25" s="758">
        <v>1129487.3399999999</v>
      </c>
      <c r="D25" s="758">
        <v>0</v>
      </c>
      <c r="E25" s="762">
        <v>1129487.3399999999</v>
      </c>
      <c r="F25" s="758">
        <v>1267274.68</v>
      </c>
      <c r="G25" s="758"/>
      <c r="H25" s="763">
        <v>1267274.68</v>
      </c>
    </row>
    <row r="26" spans="1:8" ht="27" customHeight="1">
      <c r="A26" s="489">
        <v>11</v>
      </c>
      <c r="B26" s="469" t="s">
        <v>29</v>
      </c>
      <c r="C26" s="758"/>
      <c r="D26" s="758"/>
      <c r="E26" s="762">
        <v>0</v>
      </c>
      <c r="F26" s="758"/>
      <c r="G26" s="758"/>
      <c r="H26" s="763">
        <v>0</v>
      </c>
    </row>
    <row r="27" spans="1:8">
      <c r="A27" s="489">
        <v>12</v>
      </c>
      <c r="B27" s="467" t="s">
        <v>30</v>
      </c>
      <c r="C27" s="758">
        <v>72445.59</v>
      </c>
      <c r="D27" s="758"/>
      <c r="E27" s="762">
        <v>72445.59</v>
      </c>
      <c r="F27" s="758"/>
      <c r="G27" s="758"/>
      <c r="H27" s="763">
        <v>0</v>
      </c>
    </row>
    <row r="28" spans="1:8">
      <c r="A28" s="489">
        <v>13</v>
      </c>
      <c r="B28" s="470" t="s">
        <v>31</v>
      </c>
      <c r="C28" s="758"/>
      <c r="D28" s="758"/>
      <c r="E28" s="762">
        <v>0</v>
      </c>
      <c r="F28" s="758"/>
      <c r="G28" s="758"/>
      <c r="H28" s="763">
        <v>0</v>
      </c>
    </row>
    <row r="29" spans="1:8">
      <c r="A29" s="489">
        <v>14</v>
      </c>
      <c r="B29" s="471" t="s">
        <v>32</v>
      </c>
      <c r="C29" s="765">
        <v>-5668752.79</v>
      </c>
      <c r="D29" s="765">
        <v>0</v>
      </c>
      <c r="E29" s="766">
        <v>-5668752.79</v>
      </c>
      <c r="F29" s="765">
        <v>-4778513.4000000004</v>
      </c>
      <c r="G29" s="765">
        <v>0</v>
      </c>
      <c r="H29" s="767">
        <v>-4778513.4000000004</v>
      </c>
    </row>
    <row r="30" spans="1:8">
      <c r="A30" s="489">
        <v>14.1</v>
      </c>
      <c r="B30" s="445" t="s">
        <v>33</v>
      </c>
      <c r="C30" s="758">
        <v>-3014019.06</v>
      </c>
      <c r="D30" s="758"/>
      <c r="E30" s="762">
        <v>-3014019.06</v>
      </c>
      <c r="F30" s="758">
        <v>-2791579.93</v>
      </c>
      <c r="G30" s="758"/>
      <c r="H30" s="763">
        <v>-2791579.93</v>
      </c>
    </row>
    <row r="31" spans="1:8">
      <c r="A31" s="489">
        <v>14.2</v>
      </c>
      <c r="B31" s="445" t="s">
        <v>34</v>
      </c>
      <c r="C31" s="758">
        <v>-2654733.73</v>
      </c>
      <c r="D31" s="758"/>
      <c r="E31" s="762">
        <v>-2654733.73</v>
      </c>
      <c r="F31" s="758">
        <v>-1986933.47</v>
      </c>
      <c r="G31" s="758"/>
      <c r="H31" s="763">
        <v>-1986933.47</v>
      </c>
    </row>
    <row r="32" spans="1:8">
      <c r="A32" s="489">
        <v>15</v>
      </c>
      <c r="B32" s="472" t="s">
        <v>35</v>
      </c>
      <c r="C32" s="758">
        <v>-991869.76</v>
      </c>
      <c r="D32" s="758"/>
      <c r="E32" s="762">
        <v>-991869.76</v>
      </c>
      <c r="F32" s="758">
        <v>-968518.39</v>
      </c>
      <c r="G32" s="758"/>
      <c r="H32" s="763">
        <v>-968518.39</v>
      </c>
    </row>
    <row r="33" spans="1:8" ht="22.5" customHeight="1">
      <c r="A33" s="489">
        <v>16</v>
      </c>
      <c r="B33" s="441" t="s">
        <v>36</v>
      </c>
      <c r="C33" s="758"/>
      <c r="D33" s="758"/>
      <c r="E33" s="762">
        <v>0</v>
      </c>
      <c r="F33" s="758"/>
      <c r="G33" s="758"/>
      <c r="H33" s="763">
        <v>0</v>
      </c>
    </row>
    <row r="34" spans="1:8">
      <c r="A34" s="489">
        <v>17</v>
      </c>
      <c r="B34" s="467" t="s">
        <v>37</v>
      </c>
      <c r="C34" s="758">
        <v>-71342.02</v>
      </c>
      <c r="D34" s="758">
        <v>57655.560000000005</v>
      </c>
      <c r="E34" s="762">
        <v>-13686.46</v>
      </c>
      <c r="F34" s="758">
        <v>-1341.6599999999999</v>
      </c>
      <c r="G34" s="758">
        <v>-140593.11000000002</v>
      </c>
      <c r="H34" s="763">
        <v>-141934.77000000002</v>
      </c>
    </row>
    <row r="35" spans="1:8">
      <c r="A35" s="489">
        <v>17.100000000000001</v>
      </c>
      <c r="B35" s="473" t="s">
        <v>38</v>
      </c>
      <c r="C35" s="758">
        <v>-71342.02</v>
      </c>
      <c r="D35" s="758">
        <v>57655.560000000005</v>
      </c>
      <c r="E35" s="762">
        <v>-13686.46</v>
      </c>
      <c r="F35" s="758">
        <v>-1341.6599999999999</v>
      </c>
      <c r="G35" s="758">
        <v>-140593.11000000002</v>
      </c>
      <c r="H35" s="763">
        <v>-141934.77000000002</v>
      </c>
    </row>
    <row r="36" spans="1:8">
      <c r="A36" s="489">
        <v>17.2</v>
      </c>
      <c r="B36" s="445" t="s">
        <v>39</v>
      </c>
      <c r="C36" s="758"/>
      <c r="D36" s="758"/>
      <c r="E36" s="762">
        <v>0</v>
      </c>
      <c r="F36" s="758"/>
      <c r="G36" s="758"/>
      <c r="H36" s="763">
        <v>0</v>
      </c>
    </row>
    <row r="37" spans="1:8" ht="41.45" customHeight="1">
      <c r="A37" s="489">
        <v>18</v>
      </c>
      <c r="B37" s="474" t="s">
        <v>40</v>
      </c>
      <c r="C37" s="758">
        <v>-453645.85999999993</v>
      </c>
      <c r="D37" s="758">
        <v>-187207.78169990139</v>
      </c>
      <c r="E37" s="762">
        <v>-640853.64169990132</v>
      </c>
      <c r="F37" s="758">
        <v>556738.29999999993</v>
      </c>
      <c r="G37" s="758">
        <v>-438923.60999999987</v>
      </c>
      <c r="H37" s="763">
        <v>117814.69000000006</v>
      </c>
    </row>
    <row r="38" spans="1:8" ht="21">
      <c r="A38" s="489">
        <v>18.100000000000001</v>
      </c>
      <c r="B38" s="460" t="s">
        <v>41</v>
      </c>
      <c r="C38" s="758"/>
      <c r="D38" s="758"/>
      <c r="E38" s="762">
        <v>0</v>
      </c>
      <c r="F38" s="758"/>
      <c r="G38" s="758"/>
      <c r="H38" s="763">
        <v>0</v>
      </c>
    </row>
    <row r="39" spans="1:8">
      <c r="A39" s="489">
        <v>18.2</v>
      </c>
      <c r="B39" s="460" t="s">
        <v>42</v>
      </c>
      <c r="C39" s="758">
        <v>-453645.85999999993</v>
      </c>
      <c r="D39" s="758">
        <v>-187207.78169990139</v>
      </c>
      <c r="E39" s="762">
        <v>-640853.64169990132</v>
      </c>
      <c r="F39" s="758">
        <v>556738.29999999993</v>
      </c>
      <c r="G39" s="758">
        <v>-438923.60999999987</v>
      </c>
      <c r="H39" s="763">
        <v>117814.69000000006</v>
      </c>
    </row>
    <row r="40" spans="1:8" ht="24.6" customHeight="1">
      <c r="A40" s="489">
        <v>19</v>
      </c>
      <c r="B40" s="474" t="s">
        <v>43</v>
      </c>
      <c r="C40" s="758"/>
      <c r="D40" s="758"/>
      <c r="E40" s="762">
        <v>0</v>
      </c>
      <c r="F40" s="758"/>
      <c r="G40" s="758"/>
      <c r="H40" s="763">
        <v>0</v>
      </c>
    </row>
    <row r="41" spans="1:8" ht="24.95" customHeight="1">
      <c r="A41" s="489">
        <v>20</v>
      </c>
      <c r="B41" s="474" t="s">
        <v>44</v>
      </c>
      <c r="C41" s="758"/>
      <c r="D41" s="758"/>
      <c r="E41" s="762">
        <v>0</v>
      </c>
      <c r="F41" s="758"/>
      <c r="G41" s="758"/>
      <c r="H41" s="763">
        <v>0</v>
      </c>
    </row>
    <row r="42" spans="1:8" ht="33" customHeight="1">
      <c r="A42" s="489">
        <v>21</v>
      </c>
      <c r="B42" s="475" t="s">
        <v>45</v>
      </c>
      <c r="C42" s="758"/>
      <c r="D42" s="758"/>
      <c r="E42" s="762">
        <v>0</v>
      </c>
      <c r="F42" s="758"/>
      <c r="G42" s="758"/>
      <c r="H42" s="763">
        <v>0</v>
      </c>
    </row>
    <row r="43" spans="1:8">
      <c r="A43" s="489">
        <v>22</v>
      </c>
      <c r="B43" s="476" t="s">
        <v>46</v>
      </c>
      <c r="C43" s="758">
        <v>2147089.41</v>
      </c>
      <c r="D43" s="758">
        <v>3436514.0667000986</v>
      </c>
      <c r="E43" s="762">
        <v>5583603.4767000992</v>
      </c>
      <c r="F43" s="758">
        <v>4747216.4399999995</v>
      </c>
      <c r="G43" s="758">
        <v>1907951.1861000005</v>
      </c>
      <c r="H43" s="763">
        <v>6655167.6261</v>
      </c>
    </row>
    <row r="44" spans="1:8">
      <c r="A44" s="489">
        <v>23</v>
      </c>
      <c r="B44" s="476" t="s">
        <v>47</v>
      </c>
      <c r="C44" s="758">
        <v>-1032646</v>
      </c>
      <c r="D44" s="758"/>
      <c r="E44" s="762">
        <v>-1032646</v>
      </c>
      <c r="F44" s="758">
        <v>0</v>
      </c>
      <c r="G44" s="758"/>
      <c r="H44" s="763">
        <v>0</v>
      </c>
    </row>
    <row r="45" spans="1:8">
      <c r="A45" s="489">
        <v>24</v>
      </c>
      <c r="B45" s="476" t="s">
        <v>48</v>
      </c>
      <c r="C45" s="758">
        <v>1114443.4100000001</v>
      </c>
      <c r="D45" s="758">
        <v>3436514.0667000986</v>
      </c>
      <c r="E45" s="762">
        <v>4550957.4767000992</v>
      </c>
      <c r="F45" s="758">
        <v>4747216.4399999995</v>
      </c>
      <c r="G45" s="758">
        <v>1907951.1861000005</v>
      </c>
      <c r="H45" s="763">
        <v>6655167.6261</v>
      </c>
    </row>
    <row r="46" spans="1:8">
      <c r="E46" s="678"/>
      <c r="H46" s="678"/>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zoomScale="90" zoomScaleNormal="90" workbookViewId="0">
      <selection activeCell="H6" sqref="C6:H43"/>
    </sheetView>
  </sheetViews>
  <sheetFormatPr defaultRowHeight="15"/>
  <cols>
    <col min="1" max="1" width="8.7109375" style="486" customWidth="1"/>
    <col min="2" max="2" width="87.5703125" bestFit="1" customWidth="1"/>
    <col min="3" max="8" width="12.7109375" style="128" customWidth="1"/>
  </cols>
  <sheetData>
    <row r="1" spans="1:8" ht="15.75">
      <c r="A1" s="18" t="s">
        <v>0</v>
      </c>
      <c r="B1" s="327" t="str">
        <f>Info!C2</f>
        <v>სს "ზირაათ ბანკი საქართველო"</v>
      </c>
      <c r="C1" s="30"/>
      <c r="D1" s="245"/>
      <c r="E1" s="245"/>
      <c r="F1" s="245"/>
      <c r="G1" s="245"/>
    </row>
    <row r="2" spans="1:8" ht="15.75">
      <c r="A2" s="18" t="s">
        <v>1</v>
      </c>
      <c r="B2" s="684">
        <f>'1. key ratios'!$B$2</f>
        <v>45565</v>
      </c>
      <c r="C2" s="30"/>
      <c r="D2" s="245"/>
      <c r="E2" s="245"/>
      <c r="F2" s="245"/>
      <c r="G2" s="245"/>
    </row>
    <row r="3" spans="1:8" ht="15.75">
      <c r="A3" s="18"/>
      <c r="B3" s="17"/>
      <c r="C3" s="30"/>
      <c r="D3" s="245"/>
      <c r="E3" s="245"/>
      <c r="F3" s="245"/>
      <c r="G3" s="245"/>
    </row>
    <row r="4" spans="1:8" ht="15.75">
      <c r="A4" s="808" t="s">
        <v>2</v>
      </c>
      <c r="B4" s="824" t="s">
        <v>789</v>
      </c>
      <c r="C4" s="825" t="s">
        <v>4</v>
      </c>
      <c r="D4" s="825"/>
      <c r="E4" s="825"/>
      <c r="F4" s="825" t="s">
        <v>5</v>
      </c>
      <c r="G4" s="825"/>
      <c r="H4" s="826"/>
    </row>
    <row r="5" spans="1:8">
      <c r="A5" s="808"/>
      <c r="B5" s="824"/>
      <c r="C5" s="674" t="s">
        <v>6</v>
      </c>
      <c r="D5" s="674" t="s">
        <v>7</v>
      </c>
      <c r="E5" s="674" t="s">
        <v>8</v>
      </c>
      <c r="F5" s="674" t="s">
        <v>6</v>
      </c>
      <c r="G5" s="674" t="s">
        <v>7</v>
      </c>
      <c r="H5" s="680" t="s">
        <v>8</v>
      </c>
    </row>
    <row r="6" spans="1:8" ht="15.75">
      <c r="A6" s="477">
        <v>1</v>
      </c>
      <c r="B6" s="478" t="s">
        <v>790</v>
      </c>
      <c r="C6" s="681"/>
      <c r="D6" s="681"/>
      <c r="E6" s="682">
        <v>0</v>
      </c>
      <c r="F6" s="681"/>
      <c r="G6" s="681"/>
      <c r="H6" s="683">
        <v>0</v>
      </c>
    </row>
    <row r="7" spans="1:8" ht="15.75">
      <c r="A7" s="477">
        <v>2</v>
      </c>
      <c r="B7" s="478" t="s">
        <v>791</v>
      </c>
      <c r="C7" s="681"/>
      <c r="D7" s="681"/>
      <c r="E7" s="682">
        <v>0</v>
      </c>
      <c r="F7" s="681"/>
      <c r="G7" s="681"/>
      <c r="H7" s="683">
        <v>0</v>
      </c>
    </row>
    <row r="8" spans="1:8" ht="15.75">
      <c r="A8" s="477">
        <v>3</v>
      </c>
      <c r="B8" s="478" t="s">
        <v>792</v>
      </c>
      <c r="C8" s="681">
        <v>417218730</v>
      </c>
      <c r="D8" s="681">
        <v>417504818.4418</v>
      </c>
      <c r="E8" s="682">
        <v>834723548.4418</v>
      </c>
      <c r="F8" s="681">
        <v>333541219</v>
      </c>
      <c r="G8" s="681">
        <v>394251818</v>
      </c>
      <c r="H8" s="683">
        <v>727793037</v>
      </c>
    </row>
    <row r="9" spans="1:8" ht="15.75">
      <c r="A9" s="477">
        <v>3.1</v>
      </c>
      <c r="B9" s="479" t="s">
        <v>793</v>
      </c>
      <c r="C9" s="681">
        <v>412942000</v>
      </c>
      <c r="D9" s="681">
        <v>397048408.29809999</v>
      </c>
      <c r="E9" s="682">
        <v>809990408.29809999</v>
      </c>
      <c r="F9" s="681">
        <v>328858119</v>
      </c>
      <c r="G9" s="681">
        <v>368187513</v>
      </c>
      <c r="H9" s="683">
        <v>697045632</v>
      </c>
    </row>
    <row r="10" spans="1:8" ht="15.75">
      <c r="A10" s="477">
        <v>3.2</v>
      </c>
      <c r="B10" s="479" t="s">
        <v>794</v>
      </c>
      <c r="C10" s="681">
        <v>4276730</v>
      </c>
      <c r="D10" s="681">
        <v>20456410.1437</v>
      </c>
      <c r="E10" s="682">
        <v>24733140.1437</v>
      </c>
      <c r="F10" s="681">
        <v>4683100</v>
      </c>
      <c r="G10" s="681">
        <v>26064305</v>
      </c>
      <c r="H10" s="683">
        <v>30747405</v>
      </c>
    </row>
    <row r="11" spans="1:8" ht="15.75">
      <c r="A11" s="477">
        <v>4</v>
      </c>
      <c r="B11" s="478" t="s">
        <v>795</v>
      </c>
      <c r="C11" s="681">
        <v>0</v>
      </c>
      <c r="D11" s="681">
        <v>0</v>
      </c>
      <c r="E11" s="682">
        <v>0</v>
      </c>
      <c r="F11" s="681">
        <v>0</v>
      </c>
      <c r="G11" s="681">
        <v>0</v>
      </c>
      <c r="H11" s="683">
        <v>0</v>
      </c>
    </row>
    <row r="12" spans="1:8" ht="15.75">
      <c r="A12" s="477">
        <v>4.0999999999999996</v>
      </c>
      <c r="B12" s="479" t="s">
        <v>796</v>
      </c>
      <c r="C12" s="681"/>
      <c r="D12" s="681"/>
      <c r="E12" s="682">
        <v>0</v>
      </c>
      <c r="F12" s="681"/>
      <c r="G12" s="681"/>
      <c r="H12" s="683">
        <v>0</v>
      </c>
    </row>
    <row r="13" spans="1:8" ht="15.75">
      <c r="A13" s="477">
        <v>4.2</v>
      </c>
      <c r="B13" s="479" t="s">
        <v>797</v>
      </c>
      <c r="C13" s="681"/>
      <c r="D13" s="681"/>
      <c r="E13" s="682">
        <v>0</v>
      </c>
      <c r="F13" s="681"/>
      <c r="G13" s="681"/>
      <c r="H13" s="683">
        <v>0</v>
      </c>
    </row>
    <row r="14" spans="1:8" ht="15.75">
      <c r="A14" s="477">
        <v>5</v>
      </c>
      <c r="B14" s="480" t="s">
        <v>798</v>
      </c>
      <c r="C14" s="681">
        <v>151726020.94999999</v>
      </c>
      <c r="D14" s="681">
        <v>142900511.97290003</v>
      </c>
      <c r="E14" s="682">
        <v>294626532.92290002</v>
      </c>
      <c r="F14" s="681">
        <v>119281640</v>
      </c>
      <c r="G14" s="681">
        <v>121924674</v>
      </c>
      <c r="H14" s="683">
        <v>241206314</v>
      </c>
    </row>
    <row r="15" spans="1:8" ht="15.75">
      <c r="A15" s="477">
        <v>5.0999999999999996</v>
      </c>
      <c r="B15" s="481" t="s">
        <v>799</v>
      </c>
      <c r="C15" s="681">
        <v>4627000.5</v>
      </c>
      <c r="D15" s="681">
        <v>4536204.2927999999</v>
      </c>
      <c r="E15" s="682">
        <v>9163204.7927999999</v>
      </c>
      <c r="F15" s="681">
        <v>611923</v>
      </c>
      <c r="G15" s="681">
        <v>10476662</v>
      </c>
      <c r="H15" s="683">
        <v>11088584</v>
      </c>
    </row>
    <row r="16" spans="1:8" ht="15.75">
      <c r="A16" s="477">
        <v>5.2</v>
      </c>
      <c r="B16" s="481" t="s">
        <v>800</v>
      </c>
      <c r="C16" s="681">
        <v>0</v>
      </c>
      <c r="D16" s="681">
        <v>0</v>
      </c>
      <c r="E16" s="682">
        <v>0</v>
      </c>
      <c r="F16" s="681">
        <v>0</v>
      </c>
      <c r="G16" s="681">
        <v>0</v>
      </c>
      <c r="H16" s="683">
        <v>0</v>
      </c>
    </row>
    <row r="17" spans="1:8" ht="15.75">
      <c r="A17" s="477">
        <v>5.3</v>
      </c>
      <c r="B17" s="481" t="s">
        <v>801</v>
      </c>
      <c r="C17" s="681">
        <v>147099020.44999999</v>
      </c>
      <c r="D17" s="681">
        <v>138364307.68010002</v>
      </c>
      <c r="E17" s="682">
        <v>285463328.13010001</v>
      </c>
      <c r="F17" s="681">
        <v>118669717</v>
      </c>
      <c r="G17" s="681">
        <v>111448013</v>
      </c>
      <c r="H17" s="683">
        <v>230117730</v>
      </c>
    </row>
    <row r="18" spans="1:8" ht="15.75">
      <c r="A18" s="477" t="s">
        <v>802</v>
      </c>
      <c r="B18" s="482" t="s">
        <v>803</v>
      </c>
      <c r="C18" s="681">
        <v>45081354.57</v>
      </c>
      <c r="D18" s="681">
        <v>24588920.445</v>
      </c>
      <c r="E18" s="682">
        <v>69670275.015000001</v>
      </c>
      <c r="F18" s="681">
        <v>29925617</v>
      </c>
      <c r="G18" s="681">
        <v>25126888</v>
      </c>
      <c r="H18" s="683">
        <v>55052505</v>
      </c>
    </row>
    <row r="19" spans="1:8" ht="15.75">
      <c r="A19" s="477" t="s">
        <v>804</v>
      </c>
      <c r="B19" s="483" t="s">
        <v>805</v>
      </c>
      <c r="C19" s="681">
        <v>45979450.82</v>
      </c>
      <c r="D19" s="681">
        <v>56537369.788400002</v>
      </c>
      <c r="E19" s="682">
        <v>102516820.6084</v>
      </c>
      <c r="F19" s="681">
        <v>45406140</v>
      </c>
      <c r="G19" s="681">
        <v>54192596</v>
      </c>
      <c r="H19" s="683">
        <v>99598736</v>
      </c>
    </row>
    <row r="20" spans="1:8" ht="15.75">
      <c r="A20" s="477" t="s">
        <v>806</v>
      </c>
      <c r="B20" s="483" t="s">
        <v>807</v>
      </c>
      <c r="C20" s="681">
        <v>22162495.199999999</v>
      </c>
      <c r="D20" s="681">
        <v>4588753.9959000004</v>
      </c>
      <c r="E20" s="682">
        <v>26751249.195900001</v>
      </c>
      <c r="F20" s="681">
        <v>21893947</v>
      </c>
      <c r="G20" s="681">
        <v>4648549</v>
      </c>
      <c r="H20" s="683">
        <v>26542496</v>
      </c>
    </row>
    <row r="21" spans="1:8" ht="15.75">
      <c r="A21" s="477" t="s">
        <v>808</v>
      </c>
      <c r="B21" s="483" t="s">
        <v>809</v>
      </c>
      <c r="C21" s="681">
        <v>33875719.859999999</v>
      </c>
      <c r="D21" s="681">
        <v>52649263.450800002</v>
      </c>
      <c r="E21" s="682">
        <v>86524983.310800001</v>
      </c>
      <c r="F21" s="681">
        <v>21444013</v>
      </c>
      <c r="G21" s="681">
        <v>27479979</v>
      </c>
      <c r="H21" s="683">
        <v>48923992</v>
      </c>
    </row>
    <row r="22" spans="1:8" ht="15.75">
      <c r="A22" s="477" t="s">
        <v>810</v>
      </c>
      <c r="B22" s="483" t="s">
        <v>225</v>
      </c>
      <c r="C22" s="681">
        <v>0</v>
      </c>
      <c r="D22" s="681">
        <v>0</v>
      </c>
      <c r="E22" s="682">
        <v>0</v>
      </c>
      <c r="F22" s="681">
        <v>0</v>
      </c>
      <c r="G22" s="681">
        <v>0</v>
      </c>
      <c r="H22" s="683">
        <v>0</v>
      </c>
    </row>
    <row r="23" spans="1:8" ht="15.75">
      <c r="A23" s="477">
        <v>5.4</v>
      </c>
      <c r="B23" s="481" t="s">
        <v>811</v>
      </c>
      <c r="C23" s="681">
        <v>0</v>
      </c>
      <c r="D23" s="681">
        <v>0</v>
      </c>
      <c r="E23" s="682">
        <v>0</v>
      </c>
      <c r="F23" s="681">
        <v>0</v>
      </c>
      <c r="G23" s="681">
        <v>0</v>
      </c>
      <c r="H23" s="683">
        <v>0</v>
      </c>
    </row>
    <row r="24" spans="1:8" ht="15.75">
      <c r="A24" s="477">
        <v>5.5</v>
      </c>
      <c r="B24" s="481" t="s">
        <v>812</v>
      </c>
      <c r="C24" s="681">
        <v>0</v>
      </c>
      <c r="D24" s="681">
        <v>0</v>
      </c>
      <c r="E24" s="682">
        <v>0</v>
      </c>
      <c r="F24" s="681">
        <v>0</v>
      </c>
      <c r="G24" s="681">
        <v>0</v>
      </c>
      <c r="H24" s="683">
        <v>0</v>
      </c>
    </row>
    <row r="25" spans="1:8" ht="15.75">
      <c r="A25" s="477">
        <v>5.6</v>
      </c>
      <c r="B25" s="481" t="s">
        <v>813</v>
      </c>
      <c r="C25" s="681">
        <v>0</v>
      </c>
      <c r="D25" s="681">
        <v>0</v>
      </c>
      <c r="E25" s="682">
        <v>0</v>
      </c>
      <c r="F25" s="681">
        <v>0</v>
      </c>
      <c r="G25" s="681">
        <v>0</v>
      </c>
      <c r="H25" s="683">
        <v>0</v>
      </c>
    </row>
    <row r="26" spans="1:8" ht="15.75">
      <c r="A26" s="477">
        <v>5.7</v>
      </c>
      <c r="B26" s="481" t="s">
        <v>225</v>
      </c>
      <c r="C26" s="681">
        <v>0</v>
      </c>
      <c r="D26" s="681">
        <v>0</v>
      </c>
      <c r="E26" s="682">
        <v>0</v>
      </c>
      <c r="F26" s="681">
        <v>0</v>
      </c>
      <c r="G26" s="681">
        <v>0</v>
      </c>
      <c r="H26" s="683">
        <v>0</v>
      </c>
    </row>
    <row r="27" spans="1:8" ht="15.75">
      <c r="A27" s="477">
        <v>6</v>
      </c>
      <c r="B27" s="480" t="s">
        <v>814</v>
      </c>
      <c r="C27" s="681">
        <v>4273333.4800000004</v>
      </c>
      <c r="D27" s="681">
        <v>2024867.1928999999</v>
      </c>
      <c r="E27" s="682">
        <v>6298200.6729000006</v>
      </c>
      <c r="F27" s="681">
        <v>3774583</v>
      </c>
      <c r="G27" s="681">
        <v>6425035</v>
      </c>
      <c r="H27" s="683">
        <v>10199618</v>
      </c>
    </row>
    <row r="28" spans="1:8" ht="15.75">
      <c r="A28" s="477">
        <v>7</v>
      </c>
      <c r="B28" s="480" t="s">
        <v>815</v>
      </c>
      <c r="C28" s="681">
        <v>20924484.629999999</v>
      </c>
      <c r="D28" s="681">
        <v>34310194.273199998</v>
      </c>
      <c r="E28" s="682">
        <v>55234678.903200001</v>
      </c>
      <c r="F28" s="681">
        <v>11782457</v>
      </c>
      <c r="G28" s="681">
        <v>36684036</v>
      </c>
      <c r="H28" s="683">
        <v>48466493</v>
      </c>
    </row>
    <row r="29" spans="1:8" ht="15.75">
      <c r="A29" s="477">
        <v>8</v>
      </c>
      <c r="B29" s="480" t="s">
        <v>816</v>
      </c>
      <c r="C29" s="681"/>
      <c r="D29" s="681"/>
      <c r="E29" s="682">
        <v>0</v>
      </c>
      <c r="F29" s="681"/>
      <c r="G29" s="681"/>
      <c r="H29" s="683">
        <v>0</v>
      </c>
    </row>
    <row r="30" spans="1:8" ht="15.75">
      <c r="A30" s="477">
        <v>9</v>
      </c>
      <c r="B30" s="478" t="s">
        <v>817</v>
      </c>
      <c r="C30" s="681">
        <v>0</v>
      </c>
      <c r="D30" s="681">
        <v>0</v>
      </c>
      <c r="E30" s="682">
        <v>0</v>
      </c>
      <c r="F30" s="681">
        <v>0</v>
      </c>
      <c r="G30" s="681">
        <v>0</v>
      </c>
      <c r="H30" s="683">
        <v>0</v>
      </c>
    </row>
    <row r="31" spans="1:8" ht="25.5">
      <c r="A31" s="477">
        <v>9.1</v>
      </c>
      <c r="B31" s="479" t="s">
        <v>818</v>
      </c>
      <c r="C31" s="681"/>
      <c r="D31" s="681"/>
      <c r="E31" s="682">
        <v>0</v>
      </c>
      <c r="F31" s="681"/>
      <c r="G31" s="681"/>
      <c r="H31" s="683">
        <v>0</v>
      </c>
    </row>
    <row r="32" spans="1:8" ht="25.5">
      <c r="A32" s="477">
        <v>9.1999999999999993</v>
      </c>
      <c r="B32" s="479" t="s">
        <v>819</v>
      </c>
      <c r="C32" s="681"/>
      <c r="D32" s="681"/>
      <c r="E32" s="682">
        <v>0</v>
      </c>
      <c r="F32" s="681"/>
      <c r="G32" s="681"/>
      <c r="H32" s="683">
        <v>0</v>
      </c>
    </row>
    <row r="33" spans="1:8" ht="15.75">
      <c r="A33" s="477">
        <v>9.3000000000000007</v>
      </c>
      <c r="B33" s="479" t="s">
        <v>820</v>
      </c>
      <c r="C33" s="681"/>
      <c r="D33" s="681"/>
      <c r="E33" s="682">
        <v>0</v>
      </c>
      <c r="F33" s="681"/>
      <c r="G33" s="681"/>
      <c r="H33" s="683">
        <v>0</v>
      </c>
    </row>
    <row r="34" spans="1:8" ht="15.75">
      <c r="A34" s="477">
        <v>9.4</v>
      </c>
      <c r="B34" s="479" t="s">
        <v>821</v>
      </c>
      <c r="C34" s="681"/>
      <c r="D34" s="681"/>
      <c r="E34" s="682">
        <v>0</v>
      </c>
      <c r="F34" s="681"/>
      <c r="G34" s="681"/>
      <c r="H34" s="683">
        <v>0</v>
      </c>
    </row>
    <row r="35" spans="1:8" ht="15.75">
      <c r="A35" s="477">
        <v>9.5</v>
      </c>
      <c r="B35" s="479" t="s">
        <v>822</v>
      </c>
      <c r="C35" s="681"/>
      <c r="D35" s="681"/>
      <c r="E35" s="682">
        <v>0</v>
      </c>
      <c r="F35" s="681"/>
      <c r="G35" s="681"/>
      <c r="H35" s="683">
        <v>0</v>
      </c>
    </row>
    <row r="36" spans="1:8" ht="25.5">
      <c r="A36" s="477">
        <v>9.6</v>
      </c>
      <c r="B36" s="479" t="s">
        <v>823</v>
      </c>
      <c r="C36" s="681"/>
      <c r="D36" s="681"/>
      <c r="E36" s="682">
        <v>0</v>
      </c>
      <c r="F36" s="681"/>
      <c r="G36" s="681"/>
      <c r="H36" s="683">
        <v>0</v>
      </c>
    </row>
    <row r="37" spans="1:8" ht="25.5">
      <c r="A37" s="477">
        <v>9.6999999999999993</v>
      </c>
      <c r="B37" s="479" t="s">
        <v>824</v>
      </c>
      <c r="C37" s="681"/>
      <c r="D37" s="681"/>
      <c r="E37" s="682">
        <v>0</v>
      </c>
      <c r="F37" s="681"/>
      <c r="G37" s="681"/>
      <c r="H37" s="683">
        <v>0</v>
      </c>
    </row>
    <row r="38" spans="1:8" ht="15.75">
      <c r="A38" s="477">
        <v>10</v>
      </c>
      <c r="B38" s="484" t="s">
        <v>825</v>
      </c>
      <c r="C38" s="681">
        <v>301313.78000000003</v>
      </c>
      <c r="D38" s="681">
        <v>398992.47600000002</v>
      </c>
      <c r="E38" s="682">
        <v>700306.25600000005</v>
      </c>
      <c r="F38" s="681">
        <v>24573</v>
      </c>
      <c r="G38" s="681">
        <v>324277</v>
      </c>
      <c r="H38" s="683">
        <v>348850</v>
      </c>
    </row>
    <row r="39" spans="1:8" ht="15.75">
      <c r="A39" s="477">
        <v>10.1</v>
      </c>
      <c r="B39" s="479" t="s">
        <v>826</v>
      </c>
      <c r="C39" s="681">
        <v>0</v>
      </c>
      <c r="D39" s="681">
        <v>61274.804000000004</v>
      </c>
      <c r="E39" s="682">
        <v>61274.804000000004</v>
      </c>
      <c r="F39" s="681">
        <v>0</v>
      </c>
      <c r="G39" s="681">
        <v>0</v>
      </c>
      <c r="H39" s="683">
        <v>0</v>
      </c>
    </row>
    <row r="40" spans="1:8" ht="25.5">
      <c r="A40" s="477">
        <v>10.199999999999999</v>
      </c>
      <c r="B40" s="479" t="s">
        <v>827</v>
      </c>
      <c r="C40" s="681">
        <v>0</v>
      </c>
      <c r="D40" s="681">
        <v>0</v>
      </c>
      <c r="E40" s="682">
        <v>0</v>
      </c>
      <c r="F40" s="681">
        <v>0</v>
      </c>
      <c r="G40" s="681">
        <v>3610</v>
      </c>
      <c r="H40" s="683">
        <v>3610</v>
      </c>
    </row>
    <row r="41" spans="1:8" ht="25.5">
      <c r="A41" s="477">
        <v>10.3</v>
      </c>
      <c r="B41" s="479" t="s">
        <v>828</v>
      </c>
      <c r="C41" s="681">
        <v>294665.03000000003</v>
      </c>
      <c r="D41" s="681">
        <v>222593.76990000001</v>
      </c>
      <c r="E41" s="682">
        <v>517258.79990000004</v>
      </c>
      <c r="F41" s="681">
        <v>17642</v>
      </c>
      <c r="G41" s="681">
        <v>161138</v>
      </c>
      <c r="H41" s="683">
        <v>178780</v>
      </c>
    </row>
    <row r="42" spans="1:8" ht="25.5">
      <c r="A42" s="477">
        <v>10.4</v>
      </c>
      <c r="B42" s="479" t="s">
        <v>829</v>
      </c>
      <c r="C42" s="681">
        <v>6648.75</v>
      </c>
      <c r="D42" s="681">
        <v>115123.90210000001</v>
      </c>
      <c r="E42" s="682">
        <v>121772.65210000001</v>
      </c>
      <c r="F42" s="681">
        <v>6931</v>
      </c>
      <c r="G42" s="681">
        <v>159530</v>
      </c>
      <c r="H42" s="683">
        <v>166460</v>
      </c>
    </row>
    <row r="43" spans="1:8" ht="15.75">
      <c r="A43" s="477">
        <v>11</v>
      </c>
      <c r="B43" s="485" t="s">
        <v>830</v>
      </c>
      <c r="C43" s="681"/>
      <c r="D43" s="681"/>
      <c r="E43" s="682">
        <v>0</v>
      </c>
      <c r="F43" s="681"/>
      <c r="G43" s="681"/>
      <c r="H43" s="683">
        <v>0</v>
      </c>
    </row>
    <row r="44" spans="1:8" ht="15.75">
      <c r="C44" s="487"/>
      <c r="D44" s="487"/>
      <c r="E44" s="487"/>
      <c r="F44" s="487"/>
      <c r="G44" s="487"/>
      <c r="H44" s="487"/>
    </row>
    <row r="45" spans="1:8" ht="15.75">
      <c r="C45" s="487"/>
      <c r="D45" s="487"/>
      <c r="E45" s="487"/>
      <c r="F45" s="487"/>
      <c r="G45" s="487"/>
      <c r="H45" s="487"/>
    </row>
    <row r="46" spans="1:8" ht="15.75">
      <c r="C46" s="487"/>
      <c r="D46" s="487"/>
      <c r="E46" s="487"/>
      <c r="F46" s="487"/>
      <c r="G46" s="487"/>
      <c r="H46" s="487"/>
    </row>
    <row r="47" spans="1:8" ht="15.75">
      <c r="C47" s="487"/>
      <c r="D47" s="487"/>
      <c r="E47" s="487"/>
      <c r="F47" s="487"/>
      <c r="G47" s="487"/>
      <c r="H47" s="487"/>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G6" sqref="G6"/>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4"/>
    </row>
    <row r="2" spans="1:8" ht="15">
      <c r="A2" s="18" t="s">
        <v>1</v>
      </c>
      <c r="B2" s="684">
        <f>'1. key ratios'!$B$2</f>
        <v>45565</v>
      </c>
      <c r="C2" s="30"/>
      <c r="D2" s="19"/>
      <c r="E2" s="12"/>
      <c r="F2" s="12"/>
      <c r="G2" s="12"/>
      <c r="H2" s="12"/>
    </row>
    <row r="3" spans="1:8" ht="15">
      <c r="A3" s="18"/>
      <c r="B3" s="17"/>
      <c r="C3" s="30"/>
      <c r="D3" s="19"/>
      <c r="E3" s="12"/>
      <c r="F3" s="12"/>
      <c r="G3" s="12"/>
      <c r="H3" s="12"/>
    </row>
    <row r="4" spans="1:8" ht="15" customHeight="1">
      <c r="A4" s="155" t="s">
        <v>780</v>
      </c>
      <c r="B4" s="156" t="s">
        <v>162</v>
      </c>
      <c r="C4" s="157" t="s">
        <v>758</v>
      </c>
      <c r="E4" s="106"/>
      <c r="F4" s="106"/>
      <c r="G4" s="106"/>
    </row>
    <row r="5" spans="1:8" ht="15" customHeight="1">
      <c r="A5" s="153" t="s">
        <v>2</v>
      </c>
      <c r="B5" s="154"/>
      <c r="C5" s="349" t="str">
        <f>INT((MONTH($B$2))/3)&amp;"Q"&amp;"-"&amp;YEAR($B$2)</f>
        <v>3Q-2024</v>
      </c>
      <c r="D5" s="349" t="str">
        <f>IF(INT(MONTH($B$2))=3, "4"&amp;"Q"&amp;"-"&amp;YEAR($B$2)-1, IF(INT(MONTH($B$2))=6, "1"&amp;"Q"&amp;"-"&amp;YEAR($B$2), IF(INT(MONTH($B$2))=9, "2"&amp;"Q"&amp;"-"&amp;YEAR($B$2),IF(INT(MONTH($B$2))=12, "3"&amp;"Q"&amp;"-"&amp;YEAR($B$2), 0))))</f>
        <v>2Q-2024</v>
      </c>
      <c r="E5" s="349" t="str">
        <f>IF(INT(MONTH($B$2))=3, "3"&amp;"Q"&amp;"-"&amp;YEAR($B$2)-1, IF(INT(MONTH($B$2))=6, "4"&amp;"Q"&amp;"-"&amp;YEAR($B$2)-1, IF(INT(MONTH($B$2))=9, "1"&amp;"Q"&amp;"-"&amp;YEAR($B$2),IF(INT(MONTH($B$2))=12, "2"&amp;"Q"&amp;"-"&amp;YEAR($B$2), 0))))</f>
        <v>1Q-2024</v>
      </c>
      <c r="F5" s="349" t="str">
        <f>IF(INT(MONTH($B$2))=3, "2"&amp;"Q"&amp;"-"&amp;YEAR($B$2)-1, IF(INT(MONTH($B$2))=6, "3"&amp;"Q"&amp;"-"&amp;YEAR($B$2)-1, IF(INT(MONTH($B$2))=9, "4"&amp;"Q"&amp;"-"&amp;YEAR($B$2)-1,IF(INT(MONTH($B$2))=12, "1"&amp;"Q"&amp;"-"&amp;YEAR($B$2), 0))))</f>
        <v>4Q-2023</v>
      </c>
      <c r="G5" s="349" t="str">
        <f>IF(INT(MONTH($B$2))=3, "1"&amp;"Q"&amp;"-"&amp;YEAR($B$2)-1, IF(INT(MONTH($B$2))=6, "2"&amp;"Q"&amp;"-"&amp;YEAR($B$2)-1, IF(INT(MONTH($B$2))=9, "3"&amp;"Q"&amp;"-"&amp;YEAR($B$2)-1,IF(INT(MONTH($B$2))=12, "4"&amp;"Q"&amp;"-"&amp;YEAR($B$2)-1, 0))))</f>
        <v>3Q-2023</v>
      </c>
    </row>
    <row r="6" spans="1:8" ht="15" customHeight="1">
      <c r="A6" s="280">
        <v>1</v>
      </c>
      <c r="B6" s="334" t="s">
        <v>781</v>
      </c>
      <c r="C6" s="796">
        <f>C7+C9+C10</f>
        <v>229676844.95133001</v>
      </c>
      <c r="D6" s="796">
        <f t="shared" ref="D6:G6" si="0">D7+D9+D10</f>
        <v>217020538.44055998</v>
      </c>
      <c r="E6" s="796">
        <f t="shared" si="0"/>
        <v>208909184.12862998</v>
      </c>
      <c r="F6" s="796">
        <f t="shared" si="0"/>
        <v>204434072.45705998</v>
      </c>
      <c r="G6" s="796">
        <f t="shared" si="0"/>
        <v>203112661</v>
      </c>
    </row>
    <row r="7" spans="1:8" ht="15" customHeight="1">
      <c r="A7" s="280">
        <v>1.1000000000000001</v>
      </c>
      <c r="B7" s="281" t="s">
        <v>782</v>
      </c>
      <c r="C7" s="282">
        <v>199853140.43365002</v>
      </c>
      <c r="D7" s="337">
        <v>189737559.16589999</v>
      </c>
      <c r="E7" s="282">
        <v>183966735.84994999</v>
      </c>
      <c r="F7" s="282">
        <v>176008312.48369998</v>
      </c>
      <c r="G7" s="338">
        <v>174834680</v>
      </c>
    </row>
    <row r="8" spans="1:8" ht="25.5">
      <c r="A8" s="280" t="s">
        <v>535</v>
      </c>
      <c r="B8" s="283" t="s">
        <v>783</v>
      </c>
      <c r="C8" s="282"/>
      <c r="D8" s="337"/>
      <c r="E8" s="282"/>
      <c r="F8" s="282"/>
      <c r="G8" s="338"/>
    </row>
    <row r="9" spans="1:8" ht="15" customHeight="1">
      <c r="A9" s="280">
        <v>1.2</v>
      </c>
      <c r="B9" s="281" t="s">
        <v>784</v>
      </c>
      <c r="C9" s="282">
        <v>29823704.517680001</v>
      </c>
      <c r="D9" s="337">
        <v>27282979.274659999</v>
      </c>
      <c r="E9" s="282">
        <v>24942448.27868</v>
      </c>
      <c r="F9" s="282">
        <v>28425759.973359998</v>
      </c>
      <c r="G9" s="338">
        <v>28277981</v>
      </c>
    </row>
    <row r="10" spans="1:8" ht="15" customHeight="1">
      <c r="A10" s="280">
        <v>1.3</v>
      </c>
      <c r="B10" s="335" t="s">
        <v>173</v>
      </c>
      <c r="C10" s="284">
        <v>0</v>
      </c>
      <c r="D10" s="337">
        <v>0</v>
      </c>
      <c r="E10" s="284">
        <v>0</v>
      </c>
      <c r="F10" s="282">
        <v>0</v>
      </c>
      <c r="G10" s="339">
        <v>0</v>
      </c>
    </row>
    <row r="11" spans="1:8" ht="15" customHeight="1">
      <c r="A11" s="280">
        <v>2</v>
      </c>
      <c r="B11" s="334" t="s">
        <v>785</v>
      </c>
      <c r="C11" s="282">
        <v>403705.02963498537</v>
      </c>
      <c r="D11" s="337">
        <v>203938.83232299873</v>
      </c>
      <c r="E11" s="282">
        <v>790279.32705599605</v>
      </c>
      <c r="F11" s="282">
        <v>465473.88037203415</v>
      </c>
      <c r="G11" s="338">
        <v>998400</v>
      </c>
    </row>
    <row r="12" spans="1:8" ht="15" customHeight="1">
      <c r="A12" s="294">
        <v>3</v>
      </c>
      <c r="B12" s="336" t="s">
        <v>786</v>
      </c>
      <c r="C12" s="284">
        <v>24452689</v>
      </c>
      <c r="D12" s="337">
        <v>24452689</v>
      </c>
      <c r="E12" s="284">
        <v>24452689</v>
      </c>
      <c r="F12" s="282">
        <v>20391120</v>
      </c>
      <c r="G12" s="339">
        <v>20391120</v>
      </c>
    </row>
    <row r="13" spans="1:8" ht="15" customHeight="1">
      <c r="A13" s="87">
        <v>4</v>
      </c>
      <c r="B13" s="342" t="s">
        <v>787</v>
      </c>
      <c r="C13" s="795">
        <f>C6+C11+C12</f>
        <v>254533238.98096499</v>
      </c>
      <c r="D13" s="340">
        <f t="shared" ref="D13:G13" si="1">D6+D11+D12</f>
        <v>241677166.27288297</v>
      </c>
      <c r="E13" s="340">
        <f t="shared" si="1"/>
        <v>234152152.45568597</v>
      </c>
      <c r="F13" s="795">
        <f t="shared" si="1"/>
        <v>225290666.33743203</v>
      </c>
      <c r="G13" s="341">
        <f t="shared" si="1"/>
        <v>224502181</v>
      </c>
    </row>
    <row r="14" spans="1:8">
      <c r="B14" s="24"/>
    </row>
    <row r="15" spans="1:8" ht="25.5">
      <c r="B15" s="68" t="s">
        <v>788</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8" activePane="bottomRight" state="frozen"/>
      <selection pane="topRight" activeCell="B1" sqref="B1"/>
      <selection pane="bottomLeft" activeCell="A4" sqref="A4"/>
      <selection pane="bottomRight" activeCell="B30" sqref="B30:C30"/>
    </sheetView>
  </sheetViews>
  <sheetFormatPr defaultRowHeight="15"/>
  <cols>
    <col min="1" max="1" width="9.5703125" style="3" bestFit="1" customWidth="1"/>
    <col min="2" max="2" width="58.85546875" style="3" customWidth="1"/>
    <col min="3" max="3" width="57.42578125" style="3" customWidth="1"/>
  </cols>
  <sheetData>
    <row r="1" spans="1:8">
      <c r="A1" s="3" t="s">
        <v>0</v>
      </c>
      <c r="B1" s="244" t="str">
        <f>Info!C2</f>
        <v>სს "ზირაათ ბანკი საქართველო"</v>
      </c>
    </row>
    <row r="2" spans="1:8">
      <c r="A2" s="3" t="s">
        <v>1</v>
      </c>
      <c r="B2" s="684">
        <f>'1. key ratios'!$B$2</f>
        <v>45565</v>
      </c>
    </row>
    <row r="4" spans="1:8" ht="25.5" customHeight="1">
      <c r="A4" s="169" t="s">
        <v>842</v>
      </c>
      <c r="B4" s="32" t="s">
        <v>163</v>
      </c>
      <c r="C4" s="14"/>
    </row>
    <row r="5" spans="1:8" ht="15.75">
      <c r="A5" s="11"/>
      <c r="B5" s="329" t="s">
        <v>843</v>
      </c>
      <c r="C5" s="347" t="s">
        <v>844</v>
      </c>
    </row>
    <row r="6" spans="1:8">
      <c r="A6" s="15">
        <v>1</v>
      </c>
      <c r="B6" s="33" t="s">
        <v>961</v>
      </c>
      <c r="C6" s="343" t="s">
        <v>960</v>
      </c>
    </row>
    <row r="7" spans="1:8">
      <c r="A7" s="15">
        <v>2</v>
      </c>
      <c r="B7" s="33" t="s">
        <v>972</v>
      </c>
      <c r="C7" s="343" t="s">
        <v>962</v>
      </c>
    </row>
    <row r="8" spans="1:8">
      <c r="A8" s="15">
        <v>3</v>
      </c>
      <c r="B8" s="33" t="s">
        <v>977</v>
      </c>
      <c r="C8" s="343" t="s">
        <v>962</v>
      </c>
    </row>
    <row r="9" spans="1:8">
      <c r="A9" s="15">
        <v>4</v>
      </c>
      <c r="B9" s="33" t="s">
        <v>963</v>
      </c>
      <c r="C9" s="343" t="s">
        <v>964</v>
      </c>
    </row>
    <row r="10" spans="1:8">
      <c r="A10" s="15">
        <v>5</v>
      </c>
      <c r="B10" s="33" t="s">
        <v>965</v>
      </c>
      <c r="C10" s="343" t="s">
        <v>964</v>
      </c>
    </row>
    <row r="11" spans="1:8">
      <c r="A11" s="15">
        <v>6</v>
      </c>
      <c r="B11" s="33"/>
      <c r="C11" s="343"/>
    </row>
    <row r="12" spans="1:8">
      <c r="A12" s="15">
        <v>7</v>
      </c>
      <c r="B12" s="33"/>
      <c r="C12" s="343"/>
      <c r="H12" s="5"/>
    </row>
    <row r="13" spans="1:8">
      <c r="A13" s="15">
        <v>8</v>
      </c>
      <c r="B13" s="33"/>
      <c r="C13" s="343"/>
    </row>
    <row r="14" spans="1:8">
      <c r="A14" s="15">
        <v>9</v>
      </c>
      <c r="B14" s="33"/>
      <c r="C14" s="343"/>
    </row>
    <row r="15" spans="1:8">
      <c r="A15" s="15">
        <v>10</v>
      </c>
      <c r="B15" s="33"/>
      <c r="C15" s="343"/>
    </row>
    <row r="16" spans="1:8">
      <c r="A16" s="15"/>
      <c r="B16" s="827"/>
      <c r="C16" s="828"/>
    </row>
    <row r="17" spans="1:3" ht="30">
      <c r="A17" s="15"/>
      <c r="B17" s="330" t="s">
        <v>845</v>
      </c>
      <c r="C17" s="348" t="s">
        <v>846</v>
      </c>
    </row>
    <row r="18" spans="1:3" ht="15.75">
      <c r="A18" s="15">
        <v>1</v>
      </c>
      <c r="B18" s="28" t="s">
        <v>966</v>
      </c>
      <c r="C18" s="345" t="s">
        <v>984</v>
      </c>
    </row>
    <row r="19" spans="1:3" ht="15.75">
      <c r="A19" s="15">
        <v>2</v>
      </c>
      <c r="B19" s="28" t="s">
        <v>967</v>
      </c>
      <c r="C19" s="345" t="s">
        <v>968</v>
      </c>
    </row>
    <row r="20" spans="1:3" ht="15.75">
      <c r="A20" s="15">
        <v>3</v>
      </c>
      <c r="B20" s="28" t="s">
        <v>982</v>
      </c>
      <c r="C20" s="345" t="s">
        <v>985</v>
      </c>
    </row>
    <row r="21" spans="1:3" ht="15.75">
      <c r="A21" s="15">
        <v>4</v>
      </c>
      <c r="B21" s="28"/>
      <c r="C21" s="345"/>
    </row>
    <row r="22" spans="1:3" ht="15.75">
      <c r="A22" s="15">
        <v>5</v>
      </c>
      <c r="B22" s="28"/>
      <c r="C22" s="345"/>
    </row>
    <row r="23" spans="1:3" ht="15.75">
      <c r="A23" s="15">
        <v>6</v>
      </c>
      <c r="B23" s="28"/>
      <c r="C23" s="345"/>
    </row>
    <row r="24" spans="1:3" ht="15.75">
      <c r="A24" s="15">
        <v>7</v>
      </c>
      <c r="B24" s="28"/>
      <c r="C24" s="345"/>
    </row>
    <row r="25" spans="1:3" ht="15.75">
      <c r="A25" s="15">
        <v>8</v>
      </c>
      <c r="B25" s="28"/>
      <c r="C25" s="345"/>
    </row>
    <row r="26" spans="1:3" ht="15.75">
      <c r="A26" s="15">
        <v>9</v>
      </c>
      <c r="B26" s="28"/>
      <c r="C26" s="345"/>
    </row>
    <row r="27" spans="1:3" ht="15.75" customHeight="1">
      <c r="A27" s="15">
        <v>10</v>
      </c>
      <c r="B27" s="28"/>
      <c r="C27" s="346"/>
    </row>
    <row r="28" spans="1:3" ht="15.75" customHeight="1">
      <c r="A28" s="15"/>
      <c r="B28" s="28"/>
      <c r="C28" s="29"/>
    </row>
    <row r="29" spans="1:3" ht="30" customHeight="1">
      <c r="A29" s="15"/>
      <c r="B29" s="829" t="s">
        <v>847</v>
      </c>
      <c r="C29" s="830"/>
    </row>
    <row r="30" spans="1:3" ht="15.75">
      <c r="A30" s="15">
        <v>1</v>
      </c>
      <c r="B30" s="793" t="s">
        <v>988</v>
      </c>
      <c r="C30" s="794">
        <v>1</v>
      </c>
    </row>
    <row r="31" spans="1:3" ht="15.75" customHeight="1">
      <c r="A31" s="15"/>
      <c r="B31" s="33"/>
      <c r="C31" s="34"/>
    </row>
    <row r="32" spans="1:3" ht="29.25" customHeight="1">
      <c r="A32" s="15"/>
      <c r="B32" s="829" t="s">
        <v>848</v>
      </c>
      <c r="C32" s="830"/>
    </row>
    <row r="33" spans="1:3">
      <c r="A33" s="15">
        <v>1</v>
      </c>
      <c r="B33" s="791" t="s">
        <v>987</v>
      </c>
      <c r="C33" s="792">
        <v>1</v>
      </c>
    </row>
    <row r="34" spans="1:3" ht="15.75">
      <c r="A34" s="16"/>
      <c r="B34" s="35"/>
      <c r="C34" s="344"/>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E37" sqref="C8:E37"/>
    </sheetView>
  </sheetViews>
  <sheetFormatPr defaultRowHeight="15"/>
  <cols>
    <col min="1" max="1" width="9.5703125" style="3" bestFit="1" customWidth="1"/>
    <col min="2" max="2" width="47.5703125" style="3" customWidth="1"/>
    <col min="3" max="3" width="28" style="768" customWidth="1"/>
    <col min="4" max="4" width="25.5703125" style="768" customWidth="1"/>
    <col min="5" max="5" width="20.140625" style="768"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84">
        <f>'1. key ratios'!B2</f>
        <v>45565</v>
      </c>
      <c r="C2" s="769"/>
      <c r="D2" s="769"/>
      <c r="E2" s="769"/>
    </row>
    <row r="3" spans="1:5" s="22" customFormat="1" ht="15.75" customHeight="1">
      <c r="C3" s="769"/>
      <c r="D3" s="769"/>
      <c r="E3" s="769"/>
    </row>
    <row r="4" spans="1:5" s="22" customFormat="1" ht="15.75" customHeight="1">
      <c r="A4" s="170" t="s">
        <v>757</v>
      </c>
      <c r="B4" s="171" t="s">
        <v>164</v>
      </c>
      <c r="C4" s="769"/>
      <c r="D4" s="769"/>
      <c r="E4" s="770" t="s">
        <v>758</v>
      </c>
    </row>
    <row r="5" spans="1:5" s="83" customFormat="1" ht="17.45" customHeight="1">
      <c r="A5" s="256"/>
      <c r="B5" s="257"/>
      <c r="C5" s="135" t="s">
        <v>680</v>
      </c>
      <c r="D5" s="135" t="s">
        <v>681</v>
      </c>
      <c r="E5" s="258" t="s">
        <v>682</v>
      </c>
    </row>
    <row r="6" spans="1:5" s="102" customFormat="1" ht="14.45" customHeight="1">
      <c r="A6" s="259"/>
      <c r="B6" s="831" t="s">
        <v>759</v>
      </c>
      <c r="C6" s="831" t="s">
        <v>760</v>
      </c>
      <c r="D6" s="832" t="s">
        <v>761</v>
      </c>
      <c r="E6" s="833"/>
    </row>
    <row r="7" spans="1:5" s="102" customFormat="1" ht="99.6" customHeight="1">
      <c r="A7" s="259"/>
      <c r="B7" s="831"/>
      <c r="C7" s="831"/>
      <c r="D7" s="742" t="s">
        <v>762</v>
      </c>
      <c r="E7" s="743" t="s">
        <v>763</v>
      </c>
    </row>
    <row r="8" spans="1:5" s="102" customFormat="1" ht="22.5" customHeight="1">
      <c r="A8" s="489">
        <v>1</v>
      </c>
      <c r="B8" s="436" t="s">
        <v>51</v>
      </c>
      <c r="C8" s="777">
        <v>67406771.817099988</v>
      </c>
      <c r="D8" s="778">
        <v>0</v>
      </c>
      <c r="E8" s="777">
        <v>67406771.817099988</v>
      </c>
    </row>
    <row r="9" spans="1:5" s="102" customFormat="1">
      <c r="A9" s="489">
        <v>1.1000000000000001</v>
      </c>
      <c r="B9" s="437" t="s">
        <v>52</v>
      </c>
      <c r="C9" s="779">
        <v>10114243.0381</v>
      </c>
      <c r="D9" s="778"/>
      <c r="E9" s="779">
        <v>10114243.0381</v>
      </c>
    </row>
    <row r="10" spans="1:5" s="102" customFormat="1">
      <c r="A10" s="489">
        <v>1.2</v>
      </c>
      <c r="B10" s="437" t="s">
        <v>53</v>
      </c>
      <c r="C10" s="779">
        <v>29709499.483499996</v>
      </c>
      <c r="D10" s="778"/>
      <c r="E10" s="779">
        <v>29709499.483499996</v>
      </c>
    </row>
    <row r="11" spans="1:5" s="102" customFormat="1">
      <c r="A11" s="489">
        <v>1.3</v>
      </c>
      <c r="B11" s="437" t="s">
        <v>54</v>
      </c>
      <c r="C11" s="779">
        <v>27583029.295500003</v>
      </c>
      <c r="D11" s="778"/>
      <c r="E11" s="779">
        <v>27583029.295500003</v>
      </c>
    </row>
    <row r="12" spans="1:5" s="102" customFormat="1">
      <c r="A12" s="489">
        <v>2</v>
      </c>
      <c r="B12" s="438" t="s">
        <v>10</v>
      </c>
      <c r="C12" s="779">
        <v>0</v>
      </c>
      <c r="D12" s="778"/>
      <c r="E12" s="779">
        <v>0</v>
      </c>
    </row>
    <row r="13" spans="1:5" s="102" customFormat="1" ht="21">
      <c r="A13" s="489">
        <v>2.1</v>
      </c>
      <c r="B13" s="439" t="s">
        <v>55</v>
      </c>
      <c r="C13" s="779">
        <v>0</v>
      </c>
      <c r="D13" s="778"/>
      <c r="E13" s="779">
        <v>0</v>
      </c>
    </row>
    <row r="14" spans="1:5" s="102" customFormat="1" ht="33.950000000000003" customHeight="1">
      <c r="A14" s="489">
        <v>3</v>
      </c>
      <c r="B14" s="440" t="s">
        <v>56</v>
      </c>
      <c r="C14" s="779">
        <v>0</v>
      </c>
      <c r="D14" s="778"/>
      <c r="E14" s="779">
        <v>0</v>
      </c>
    </row>
    <row r="15" spans="1:5" s="102" customFormat="1" ht="32.450000000000003" customHeight="1">
      <c r="A15" s="489">
        <v>4</v>
      </c>
      <c r="B15" s="441" t="s">
        <v>57</v>
      </c>
      <c r="C15" s="779">
        <v>0</v>
      </c>
      <c r="D15" s="778"/>
      <c r="E15" s="779">
        <v>0</v>
      </c>
    </row>
    <row r="16" spans="1:5" s="102" customFormat="1" ht="23.1" customHeight="1">
      <c r="A16" s="489">
        <v>5</v>
      </c>
      <c r="B16" s="441" t="s">
        <v>13</v>
      </c>
      <c r="C16" s="780">
        <v>0</v>
      </c>
      <c r="D16" s="778">
        <v>0</v>
      </c>
      <c r="E16" s="780">
        <v>0</v>
      </c>
    </row>
    <row r="17" spans="1:5" s="102" customFormat="1">
      <c r="A17" s="489">
        <v>5.0999999999999996</v>
      </c>
      <c r="B17" s="442" t="s">
        <v>58</v>
      </c>
      <c r="C17" s="779">
        <v>0</v>
      </c>
      <c r="D17" s="778"/>
      <c r="E17" s="779">
        <v>0</v>
      </c>
    </row>
    <row r="18" spans="1:5" s="102" customFormat="1">
      <c r="A18" s="489">
        <v>5.2</v>
      </c>
      <c r="B18" s="442" t="s">
        <v>59</v>
      </c>
      <c r="C18" s="779">
        <v>0</v>
      </c>
      <c r="D18" s="778"/>
      <c r="E18" s="779">
        <v>0</v>
      </c>
    </row>
    <row r="19" spans="1:5" s="102" customFormat="1">
      <c r="A19" s="489">
        <v>5.3</v>
      </c>
      <c r="B19" s="442" t="s">
        <v>60</v>
      </c>
      <c r="C19" s="779">
        <v>0</v>
      </c>
      <c r="D19" s="778"/>
      <c r="E19" s="779">
        <v>0</v>
      </c>
    </row>
    <row r="20" spans="1:5" s="102" customFormat="1" ht="21">
      <c r="A20" s="489">
        <v>6</v>
      </c>
      <c r="B20" s="440" t="s">
        <v>14</v>
      </c>
      <c r="C20" s="780">
        <v>154002665.1376</v>
      </c>
      <c r="D20" s="778">
        <v>0</v>
      </c>
      <c r="E20" s="780">
        <v>154002665.1376</v>
      </c>
    </row>
    <row r="21" spans="1:5">
      <c r="A21" s="489">
        <v>6.1</v>
      </c>
      <c r="B21" s="442" t="s">
        <v>59</v>
      </c>
      <c r="C21" s="779">
        <v>2338377.61</v>
      </c>
      <c r="D21" s="781"/>
      <c r="E21" s="779">
        <v>2338377.61</v>
      </c>
    </row>
    <row r="22" spans="1:5">
      <c r="A22" s="489">
        <v>6.2</v>
      </c>
      <c r="B22" s="442" t="s">
        <v>60</v>
      </c>
      <c r="C22" s="779">
        <v>151664287.52759999</v>
      </c>
      <c r="D22" s="781"/>
      <c r="E22" s="779">
        <v>151664287.52759999</v>
      </c>
    </row>
    <row r="23" spans="1:5" ht="21">
      <c r="A23" s="489">
        <v>7</v>
      </c>
      <c r="B23" s="443" t="s">
        <v>61</v>
      </c>
      <c r="C23" s="779">
        <v>0</v>
      </c>
      <c r="D23" s="781"/>
      <c r="E23" s="779">
        <v>0</v>
      </c>
    </row>
    <row r="24" spans="1:5" ht="21">
      <c r="A24" s="489">
        <v>8</v>
      </c>
      <c r="B24" s="444" t="s">
        <v>62</v>
      </c>
      <c r="C24" s="779">
        <v>0</v>
      </c>
      <c r="D24" s="781"/>
      <c r="E24" s="779">
        <v>0</v>
      </c>
    </row>
    <row r="25" spans="1:5">
      <c r="A25" s="489">
        <v>9</v>
      </c>
      <c r="B25" s="441" t="s">
        <v>63</v>
      </c>
      <c r="C25" s="782">
        <v>4210850.51</v>
      </c>
      <c r="D25" s="781">
        <v>0</v>
      </c>
      <c r="E25" s="782">
        <v>4210850.51</v>
      </c>
    </row>
    <row r="26" spans="1:5">
      <c r="A26" s="489">
        <v>9.1</v>
      </c>
      <c r="B26" s="445" t="s">
        <v>64</v>
      </c>
      <c r="C26" s="779">
        <v>4210850.51</v>
      </c>
      <c r="D26" s="781"/>
      <c r="E26" s="779">
        <v>4210850.51</v>
      </c>
    </row>
    <row r="27" spans="1:5">
      <c r="A27" s="489">
        <v>9.1999999999999993</v>
      </c>
      <c r="B27" s="445" t="s">
        <v>65</v>
      </c>
      <c r="C27" s="779">
        <v>0</v>
      </c>
      <c r="D27" s="781"/>
      <c r="E27" s="779">
        <v>0</v>
      </c>
    </row>
    <row r="28" spans="1:5">
      <c r="A28" s="489">
        <v>10</v>
      </c>
      <c r="B28" s="441" t="s">
        <v>66</v>
      </c>
      <c r="C28" s="782">
        <v>764832.47</v>
      </c>
      <c r="D28" s="781">
        <v>764832.47</v>
      </c>
      <c r="E28" s="782">
        <v>0</v>
      </c>
    </row>
    <row r="29" spans="1:5">
      <c r="A29" s="489">
        <v>10.1</v>
      </c>
      <c r="B29" s="445" t="s">
        <v>67</v>
      </c>
      <c r="C29" s="779">
        <v>0</v>
      </c>
      <c r="D29" s="781"/>
      <c r="E29" s="779">
        <v>0</v>
      </c>
    </row>
    <row r="30" spans="1:5">
      <c r="A30" s="489">
        <v>10.199999999999999</v>
      </c>
      <c r="B30" s="445" t="s">
        <v>68</v>
      </c>
      <c r="C30" s="779">
        <v>764832.47</v>
      </c>
      <c r="D30" s="781">
        <v>764832.47</v>
      </c>
      <c r="E30" s="779">
        <v>0</v>
      </c>
    </row>
    <row r="31" spans="1:5">
      <c r="A31" s="489">
        <v>11</v>
      </c>
      <c r="B31" s="441" t="s">
        <v>69</v>
      </c>
      <c r="C31" s="782">
        <v>1328863.5</v>
      </c>
      <c r="D31" s="781">
        <v>0</v>
      </c>
      <c r="E31" s="782">
        <v>1328863.5</v>
      </c>
    </row>
    <row r="32" spans="1:5">
      <c r="A32" s="489">
        <v>11.1</v>
      </c>
      <c r="B32" s="445" t="s">
        <v>70</v>
      </c>
      <c r="C32" s="779">
        <v>1328863.5</v>
      </c>
      <c r="D32" s="781"/>
      <c r="E32" s="779">
        <v>1328863.5</v>
      </c>
    </row>
    <row r="33" spans="1:5">
      <c r="A33" s="489">
        <v>11.2</v>
      </c>
      <c r="B33" s="445" t="s">
        <v>71</v>
      </c>
      <c r="C33" s="779">
        <v>0</v>
      </c>
      <c r="D33" s="781"/>
      <c r="E33" s="779">
        <v>0</v>
      </c>
    </row>
    <row r="34" spans="1:5">
      <c r="A34" s="489">
        <v>13</v>
      </c>
      <c r="B34" s="441" t="s">
        <v>15</v>
      </c>
      <c r="C34" s="777">
        <v>6458823.0238000005</v>
      </c>
      <c r="D34" s="781"/>
      <c r="E34" s="777">
        <v>6458823.0238000005</v>
      </c>
    </row>
    <row r="35" spans="1:5">
      <c r="A35" s="489">
        <v>13.1</v>
      </c>
      <c r="B35" s="446" t="s">
        <v>72</v>
      </c>
      <c r="C35" s="779">
        <v>302210</v>
      </c>
      <c r="D35" s="781"/>
      <c r="E35" s="779">
        <v>302210</v>
      </c>
    </row>
    <row r="36" spans="1:5">
      <c r="A36" s="489">
        <v>13.2</v>
      </c>
      <c r="B36" s="446" t="s">
        <v>73</v>
      </c>
      <c r="C36" s="779">
        <v>0</v>
      </c>
      <c r="D36" s="781"/>
      <c r="E36" s="779">
        <v>0</v>
      </c>
    </row>
    <row r="37" spans="1:5" ht="38.25">
      <c r="A37" s="260"/>
      <c r="B37" s="261" t="s">
        <v>764</v>
      </c>
      <c r="C37" s="783">
        <v>234172806.45849997</v>
      </c>
      <c r="D37" s="783">
        <v>764832.47</v>
      </c>
      <c r="E37" s="783">
        <v>233407973.9885</v>
      </c>
    </row>
    <row r="41" spans="1:5" s="3" customFormat="1">
      <c r="B41" s="37"/>
      <c r="C41" s="768"/>
      <c r="D41" s="768"/>
      <c r="E41" s="768"/>
    </row>
    <row r="42" spans="1:5" s="3" customFormat="1" ht="12.75">
      <c r="B42" s="38"/>
      <c r="C42" s="768"/>
      <c r="D42" s="768"/>
      <c r="E42" s="768"/>
    </row>
    <row r="43" spans="1:5" s="3" customFormat="1">
      <c r="B43" s="37"/>
      <c r="C43" s="768"/>
      <c r="D43" s="768"/>
      <c r="E43" s="768"/>
    </row>
    <row r="44" spans="1:5" s="3" customFormat="1">
      <c r="B44" s="37"/>
      <c r="C44" s="768"/>
      <c r="D44" s="768"/>
      <c r="E44" s="768"/>
    </row>
    <row r="45" spans="1:5" s="3" customFormat="1">
      <c r="B45" s="37"/>
      <c r="C45" s="768"/>
      <c r="D45" s="768"/>
      <c r="E45" s="768"/>
    </row>
    <row r="46" spans="1:5" s="3" customFormat="1">
      <c r="B46" s="37"/>
      <c r="C46" s="768"/>
      <c r="D46" s="768"/>
      <c r="E46" s="768"/>
    </row>
    <row r="47" spans="1:5" s="3" customFormat="1">
      <c r="B47" s="37"/>
      <c r="C47" s="768"/>
      <c r="D47" s="768"/>
      <c r="E47" s="768"/>
    </row>
    <row r="48" spans="1:5" s="3" customFormat="1" ht="12.75">
      <c r="B48" s="38"/>
      <c r="C48" s="768"/>
      <c r="D48" s="768"/>
      <c r="E48" s="768"/>
    </row>
    <row r="49" spans="2:5" s="3" customFormat="1" ht="12.75">
      <c r="B49" s="38"/>
      <c r="C49" s="768"/>
      <c r="D49" s="768"/>
      <c r="E49" s="768"/>
    </row>
    <row r="50" spans="2:5" s="3" customFormat="1" ht="12.75">
      <c r="B50" s="38"/>
      <c r="C50" s="768"/>
      <c r="D50" s="768"/>
      <c r="E50" s="768"/>
    </row>
    <row r="51" spans="2:5" s="3" customFormat="1" ht="12.75">
      <c r="B51" s="38"/>
      <c r="C51" s="768"/>
      <c r="D51" s="768"/>
      <c r="E51" s="768"/>
    </row>
    <row r="52" spans="2:5" s="3" customFormat="1" ht="12.75">
      <c r="B52" s="38"/>
      <c r="C52" s="768"/>
      <c r="D52" s="768"/>
      <c r="E52" s="768"/>
    </row>
    <row r="53" spans="2:5" s="3" customFormat="1" ht="12.75">
      <c r="B53" s="38"/>
      <c r="C53" s="768"/>
      <c r="D53" s="768"/>
      <c r="E53" s="768"/>
    </row>
  </sheetData>
  <mergeCells count="3">
    <mergeCell ref="B6:B7"/>
    <mergeCell ref="C6:C7"/>
    <mergeCell ref="D6:E6"/>
  </mergeCells>
  <pageMargins left="0.7" right="0.7" top="0.75" bottom="0.75" header="0.3" footer="0.3"/>
  <pageSetup paperSize="9"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84">
        <f>'1. key ratios'!B2</f>
        <v>45565</v>
      </c>
    </row>
    <row r="3" spans="1:3" s="22" customFormat="1" ht="15.75" customHeight="1"/>
    <row r="4" spans="1:3" s="22" customFormat="1" ht="25.5">
      <c r="A4" s="22" t="s">
        <v>831</v>
      </c>
      <c r="B4" s="142" t="s">
        <v>165</v>
      </c>
      <c r="C4" s="136" t="s">
        <v>758</v>
      </c>
    </row>
    <row r="5" spans="1:3">
      <c r="A5" s="137">
        <v>1</v>
      </c>
      <c r="B5" s="138" t="s">
        <v>832</v>
      </c>
      <c r="C5" s="175">
        <v>233407973.9885</v>
      </c>
    </row>
    <row r="6" spans="1:3" s="128" customFormat="1">
      <c r="A6" s="82">
        <v>2.1</v>
      </c>
      <c r="B6" s="144" t="s">
        <v>833</v>
      </c>
      <c r="C6" s="176">
        <v>61329076.026100002</v>
      </c>
    </row>
    <row r="7" spans="1:3" s="5" customFormat="1" ht="25.5" outlineLevel="1">
      <c r="A7" s="143">
        <v>2.2000000000000002</v>
      </c>
      <c r="B7" s="139" t="s">
        <v>834</v>
      </c>
      <c r="C7" s="177"/>
    </row>
    <row r="8" spans="1:3" s="5" customFormat="1" ht="26.25">
      <c r="A8" s="143">
        <v>3</v>
      </c>
      <c r="B8" s="140" t="s">
        <v>835</v>
      </c>
      <c r="C8" s="178">
        <v>294737050.01459998</v>
      </c>
    </row>
    <row r="9" spans="1:3" s="128" customFormat="1">
      <c r="A9" s="82">
        <v>4</v>
      </c>
      <c r="B9" s="147" t="s">
        <v>836</v>
      </c>
      <c r="C9" s="176">
        <v>0</v>
      </c>
    </row>
    <row r="10" spans="1:3" s="5" customFormat="1" ht="25.5" outlineLevel="1">
      <c r="A10" s="143">
        <v>5.0999999999999996</v>
      </c>
      <c r="B10" s="139" t="s">
        <v>837</v>
      </c>
      <c r="C10" s="177">
        <v>-31505371.508420002</v>
      </c>
    </row>
    <row r="11" spans="1:3" s="5" customFormat="1" ht="25.5" outlineLevel="1">
      <c r="A11" s="143">
        <v>5.2</v>
      </c>
      <c r="B11" s="139" t="s">
        <v>838</v>
      </c>
      <c r="C11" s="177"/>
    </row>
    <row r="12" spans="1:3" s="5" customFormat="1">
      <c r="A12" s="143">
        <v>6</v>
      </c>
      <c r="B12" s="145" t="s">
        <v>839</v>
      </c>
      <c r="C12" s="262">
        <v>0</v>
      </c>
    </row>
    <row r="13" spans="1:3" s="5" customFormat="1">
      <c r="A13" s="146">
        <v>7</v>
      </c>
      <c r="B13" s="141" t="s">
        <v>840</v>
      </c>
      <c r="C13" s="179">
        <v>263231678.50617999</v>
      </c>
    </row>
    <row r="15" spans="1:3" ht="26.25">
      <c r="B15" s="24" t="s">
        <v>841</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28" activePane="bottomRight" state="frozen"/>
      <selection pane="topRight" activeCell="B1" sqref="B1"/>
      <selection pane="bottomLeft" activeCell="A5" sqref="A5"/>
      <selection pane="bottomRight" activeCell="C6" sqref="C6:C53"/>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84">
        <f>'1. key ratios'!B2</f>
        <v>45565</v>
      </c>
    </row>
    <row r="3" spans="1:6" s="22" customFormat="1" ht="15.75" customHeight="1"/>
    <row r="4" spans="1:6">
      <c r="A4" s="6" t="s">
        <v>900</v>
      </c>
      <c r="B4" s="31" t="s">
        <v>115</v>
      </c>
    </row>
    <row r="5" spans="1:6">
      <c r="A5" s="89" t="s">
        <v>2</v>
      </c>
      <c r="B5" s="90"/>
      <c r="C5" s="91" t="s">
        <v>6</v>
      </c>
    </row>
    <row r="6" spans="1:6">
      <c r="A6" s="92">
        <v>1</v>
      </c>
      <c r="B6" s="52" t="s">
        <v>901</v>
      </c>
      <c r="C6" s="180">
        <v>81599725.52700001</v>
      </c>
    </row>
    <row r="7" spans="1:6">
      <c r="A7" s="92">
        <v>2</v>
      </c>
      <c r="B7" s="49" t="s">
        <v>902</v>
      </c>
      <c r="C7" s="181">
        <v>50000000</v>
      </c>
    </row>
    <row r="8" spans="1:6">
      <c r="A8" s="92">
        <v>3</v>
      </c>
      <c r="B8" s="43" t="s">
        <v>903</v>
      </c>
      <c r="C8" s="181"/>
    </row>
    <row r="9" spans="1:6">
      <c r="A9" s="92">
        <v>4</v>
      </c>
      <c r="B9" s="43" t="s">
        <v>904</v>
      </c>
      <c r="C9" s="181"/>
    </row>
    <row r="10" spans="1:6">
      <c r="A10" s="92">
        <v>5</v>
      </c>
      <c r="B10" s="43" t="s">
        <v>905</v>
      </c>
      <c r="C10" s="181"/>
    </row>
    <row r="11" spans="1:6">
      <c r="A11" s="92">
        <v>6</v>
      </c>
      <c r="B11" s="50" t="s">
        <v>906</v>
      </c>
      <c r="C11" s="181">
        <v>31599725.52700001</v>
      </c>
    </row>
    <row r="12" spans="1:6" s="5" customFormat="1">
      <c r="A12" s="92">
        <v>7</v>
      </c>
      <c r="B12" s="52" t="s">
        <v>907</v>
      </c>
      <c r="C12" s="182">
        <v>764832.47</v>
      </c>
    </row>
    <row r="13" spans="1:6" s="5" customFormat="1">
      <c r="A13" s="92">
        <v>8</v>
      </c>
      <c r="B13" s="51" t="s">
        <v>908</v>
      </c>
      <c r="C13" s="183"/>
    </row>
    <row r="14" spans="1:6" s="5" customFormat="1" ht="25.5">
      <c r="A14" s="92">
        <v>9</v>
      </c>
      <c r="B14" s="44" t="s">
        <v>909</v>
      </c>
      <c r="C14" s="183"/>
    </row>
    <row r="15" spans="1:6" s="5" customFormat="1">
      <c r="A15" s="92">
        <v>10</v>
      </c>
      <c r="B15" s="45" t="s">
        <v>66</v>
      </c>
      <c r="C15" s="183">
        <v>764832.47</v>
      </c>
    </row>
    <row r="16" spans="1:6" s="5" customFormat="1">
      <c r="A16" s="92">
        <v>11</v>
      </c>
      <c r="B16" s="46" t="s">
        <v>910</v>
      </c>
      <c r="C16" s="183"/>
    </row>
    <row r="17" spans="1:3" s="5" customFormat="1">
      <c r="A17" s="92">
        <v>12</v>
      </c>
      <c r="B17" s="45" t="s">
        <v>911</v>
      </c>
      <c r="C17" s="183"/>
    </row>
    <row r="18" spans="1:3" s="5" customFormat="1">
      <c r="A18" s="92">
        <v>13</v>
      </c>
      <c r="B18" s="45" t="s">
        <v>912</v>
      </c>
      <c r="C18" s="183"/>
    </row>
    <row r="19" spans="1:3" s="5" customFormat="1">
      <c r="A19" s="92">
        <v>14</v>
      </c>
      <c r="B19" s="45" t="s">
        <v>913</v>
      </c>
      <c r="C19" s="183"/>
    </row>
    <row r="20" spans="1:3" s="5" customFormat="1" ht="25.5">
      <c r="A20" s="92">
        <v>15</v>
      </c>
      <c r="B20" s="45" t="s">
        <v>914</v>
      </c>
      <c r="C20" s="183"/>
    </row>
    <row r="21" spans="1:3" s="5" customFormat="1" ht="25.5">
      <c r="A21" s="92">
        <v>16</v>
      </c>
      <c r="B21" s="44" t="s">
        <v>915</v>
      </c>
      <c r="C21" s="183"/>
    </row>
    <row r="22" spans="1:3" s="5" customFormat="1">
      <c r="A22" s="92">
        <v>17</v>
      </c>
      <c r="B22" s="93" t="s">
        <v>916</v>
      </c>
      <c r="C22" s="183"/>
    </row>
    <row r="23" spans="1:3" s="5" customFormat="1">
      <c r="A23" s="92">
        <v>18</v>
      </c>
      <c r="B23" s="784" t="s">
        <v>917</v>
      </c>
      <c r="C23" s="434"/>
    </row>
    <row r="24" spans="1:3" s="5" customFormat="1" ht="25.5">
      <c r="A24" s="92">
        <v>19</v>
      </c>
      <c r="B24" s="44" t="s">
        <v>918</v>
      </c>
      <c r="C24" s="183"/>
    </row>
    <row r="25" spans="1:3" s="5" customFormat="1" ht="25.5">
      <c r="A25" s="92">
        <v>20</v>
      </c>
      <c r="B25" s="44" t="s">
        <v>919</v>
      </c>
      <c r="C25" s="183"/>
    </row>
    <row r="26" spans="1:3" s="5" customFormat="1" ht="25.5">
      <c r="A26" s="92">
        <v>21</v>
      </c>
      <c r="B26" s="47" t="s">
        <v>920</v>
      </c>
      <c r="C26" s="183"/>
    </row>
    <row r="27" spans="1:3" s="5" customFormat="1">
      <c r="A27" s="92">
        <v>22</v>
      </c>
      <c r="B27" s="47" t="s">
        <v>921</v>
      </c>
      <c r="C27" s="183"/>
    </row>
    <row r="28" spans="1:3" s="5" customFormat="1" ht="25.5">
      <c r="A28" s="92">
        <v>23</v>
      </c>
      <c r="B28" s="47" t="s">
        <v>922</v>
      </c>
      <c r="C28" s="183"/>
    </row>
    <row r="29" spans="1:3" s="5" customFormat="1">
      <c r="A29" s="92">
        <v>24</v>
      </c>
      <c r="B29" s="53" t="s">
        <v>113</v>
      </c>
      <c r="C29" s="182">
        <v>80834893.057000011</v>
      </c>
    </row>
    <row r="30" spans="1:3" s="5" customFormat="1">
      <c r="A30" s="94"/>
      <c r="B30" s="48"/>
      <c r="C30" s="183"/>
    </row>
    <row r="31" spans="1:3" s="5" customFormat="1">
      <c r="A31" s="94">
        <v>25</v>
      </c>
      <c r="B31" s="53" t="s">
        <v>923</v>
      </c>
      <c r="C31" s="182">
        <v>0</v>
      </c>
    </row>
    <row r="32" spans="1:3" s="5" customFormat="1">
      <c r="A32" s="94">
        <v>26</v>
      </c>
      <c r="B32" s="43" t="s">
        <v>924</v>
      </c>
      <c r="C32" s="184">
        <v>0</v>
      </c>
    </row>
    <row r="33" spans="1:3" s="5" customFormat="1">
      <c r="A33" s="94">
        <v>27</v>
      </c>
      <c r="B33" s="125" t="s">
        <v>925</v>
      </c>
      <c r="C33" s="183"/>
    </row>
    <row r="34" spans="1:3" s="5" customFormat="1">
      <c r="A34" s="94">
        <v>28</v>
      </c>
      <c r="B34" s="125" t="s">
        <v>926</v>
      </c>
      <c r="C34" s="183"/>
    </row>
    <row r="35" spans="1:3" s="5" customFormat="1">
      <c r="A35" s="94">
        <v>29</v>
      </c>
      <c r="B35" s="43" t="s">
        <v>927</v>
      </c>
      <c r="C35" s="183"/>
    </row>
    <row r="36" spans="1:3" s="5" customFormat="1">
      <c r="A36" s="94">
        <v>30</v>
      </c>
      <c r="B36" s="53" t="s">
        <v>928</v>
      </c>
      <c r="C36" s="182">
        <v>0</v>
      </c>
    </row>
    <row r="37" spans="1:3" s="5" customFormat="1">
      <c r="A37" s="94">
        <v>31</v>
      </c>
      <c r="B37" s="44" t="s">
        <v>929</v>
      </c>
      <c r="C37" s="183"/>
    </row>
    <row r="38" spans="1:3" s="5" customFormat="1">
      <c r="A38" s="94">
        <v>32</v>
      </c>
      <c r="B38" s="45" t="s">
        <v>930</v>
      </c>
      <c r="C38" s="183"/>
    </row>
    <row r="39" spans="1:3" s="5" customFormat="1" ht="25.5">
      <c r="A39" s="94">
        <v>33</v>
      </c>
      <c r="B39" s="44" t="s">
        <v>931</v>
      </c>
      <c r="C39" s="183"/>
    </row>
    <row r="40" spans="1:3" s="5" customFormat="1" ht="25.5">
      <c r="A40" s="94">
        <v>34</v>
      </c>
      <c r="B40" s="44" t="s">
        <v>919</v>
      </c>
      <c r="C40" s="183"/>
    </row>
    <row r="41" spans="1:3" s="5" customFormat="1" ht="25.5">
      <c r="A41" s="94">
        <v>35</v>
      </c>
      <c r="B41" s="47" t="s">
        <v>932</v>
      </c>
      <c r="C41" s="183"/>
    </row>
    <row r="42" spans="1:3" s="5" customFormat="1">
      <c r="A42" s="94">
        <v>36</v>
      </c>
      <c r="B42" s="53" t="s">
        <v>933</v>
      </c>
      <c r="C42" s="182">
        <v>0</v>
      </c>
    </row>
    <row r="43" spans="1:3" s="5" customFormat="1">
      <c r="A43" s="94"/>
      <c r="B43" s="48"/>
      <c r="C43" s="183"/>
    </row>
    <row r="44" spans="1:3" s="5" customFormat="1">
      <c r="A44" s="94">
        <v>37</v>
      </c>
      <c r="B44" s="54" t="s">
        <v>934</v>
      </c>
      <c r="C44" s="182">
        <v>0</v>
      </c>
    </row>
    <row r="45" spans="1:3" s="5" customFormat="1">
      <c r="A45" s="94">
        <v>38</v>
      </c>
      <c r="B45" s="43" t="s">
        <v>935</v>
      </c>
      <c r="C45" s="183"/>
    </row>
    <row r="46" spans="1:3" s="5" customFormat="1">
      <c r="A46" s="94">
        <v>39</v>
      </c>
      <c r="B46" s="43" t="s">
        <v>936</v>
      </c>
      <c r="C46" s="183"/>
    </row>
    <row r="47" spans="1:3" s="5" customFormat="1">
      <c r="A47" s="94">
        <v>40</v>
      </c>
      <c r="B47" s="785" t="s">
        <v>937</v>
      </c>
      <c r="C47" s="183"/>
    </row>
    <row r="48" spans="1:3" s="5" customFormat="1">
      <c r="A48" s="94">
        <v>41</v>
      </c>
      <c r="B48" s="54" t="s">
        <v>938</v>
      </c>
      <c r="C48" s="182">
        <v>0</v>
      </c>
    </row>
    <row r="49" spans="1:3" s="5" customFormat="1">
      <c r="A49" s="94">
        <v>42</v>
      </c>
      <c r="B49" s="44" t="s">
        <v>939</v>
      </c>
      <c r="C49" s="183"/>
    </row>
    <row r="50" spans="1:3" s="5" customFormat="1">
      <c r="A50" s="94">
        <v>43</v>
      </c>
      <c r="B50" s="45" t="s">
        <v>940</v>
      </c>
      <c r="C50" s="183"/>
    </row>
    <row r="51" spans="1:3" s="5" customFormat="1" ht="25.5">
      <c r="A51" s="94">
        <v>44</v>
      </c>
      <c r="B51" s="44" t="s">
        <v>941</v>
      </c>
      <c r="C51" s="183"/>
    </row>
    <row r="52" spans="1:3" s="5" customFormat="1" ht="25.5">
      <c r="A52" s="94">
        <v>45</v>
      </c>
      <c r="B52" s="44" t="s">
        <v>919</v>
      </c>
      <c r="C52" s="183"/>
    </row>
    <row r="53" spans="1:3" s="5" customFormat="1">
      <c r="A53" s="94">
        <v>46</v>
      </c>
      <c r="B53" s="95" t="s">
        <v>942</v>
      </c>
      <c r="C53" s="185">
        <v>0</v>
      </c>
    </row>
    <row r="56" spans="1:3">
      <c r="B56" s="3" t="s">
        <v>943</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7" sqref="D7:D21"/>
    </sheetView>
  </sheetViews>
  <sheetFormatPr defaultColWidth="9.140625" defaultRowHeight="12.75"/>
  <cols>
    <col min="1" max="1" width="10.85546875" style="244" bestFit="1" customWidth="1"/>
    <col min="2" max="2" width="59" style="244" customWidth="1"/>
    <col min="3" max="3" width="16.7109375" style="244" bestFit="1" customWidth="1"/>
    <col min="4" max="4" width="17.28515625" style="244" customWidth="1"/>
    <col min="5" max="5" width="9.140625" style="244" customWidth="1"/>
    <col min="6" max="16384" width="9.140625" style="244"/>
  </cols>
  <sheetData>
    <row r="1" spans="1:4" ht="15">
      <c r="A1" s="18" t="s">
        <v>0</v>
      </c>
      <c r="B1" s="17" t="str">
        <f>Info!C2</f>
        <v>სს "ზირაათ ბანკი საქართველო"</v>
      </c>
    </row>
    <row r="2" spans="1:4" s="22" customFormat="1" ht="15.75" customHeight="1">
      <c r="A2" s="22" t="s">
        <v>1</v>
      </c>
      <c r="B2" s="684">
        <f>'1. key ratios'!B2</f>
        <v>45565</v>
      </c>
    </row>
    <row r="3" spans="1:4" s="22" customFormat="1" ht="15.75" customHeight="1"/>
    <row r="4" spans="1:4">
      <c r="A4" s="245" t="s">
        <v>849</v>
      </c>
      <c r="B4" s="274" t="s">
        <v>167</v>
      </c>
    </row>
    <row r="5" spans="1:4" s="275" customFormat="1">
      <c r="A5" s="834" t="s">
        <v>850</v>
      </c>
      <c r="B5" s="835"/>
      <c r="C5" s="264" t="s">
        <v>851</v>
      </c>
      <c r="D5" s="265" t="s">
        <v>852</v>
      </c>
    </row>
    <row r="6" spans="1:4" s="276" customFormat="1">
      <c r="A6" s="266">
        <v>1</v>
      </c>
      <c r="B6" s="267" t="s">
        <v>853</v>
      </c>
      <c r="C6" s="267"/>
      <c r="D6" s="268"/>
    </row>
    <row r="7" spans="1:4" s="276" customFormat="1">
      <c r="A7" s="269" t="s">
        <v>854</v>
      </c>
      <c r="B7" s="270" t="s">
        <v>855</v>
      </c>
      <c r="C7" s="320">
        <v>4.4999999999999998E-2</v>
      </c>
      <c r="D7" s="696">
        <v>11453995.754143424</v>
      </c>
    </row>
    <row r="8" spans="1:4" s="276" customFormat="1">
      <c r="A8" s="269" t="s">
        <v>856</v>
      </c>
      <c r="B8" s="270" t="s">
        <v>857</v>
      </c>
      <c r="C8" s="321">
        <v>0.06</v>
      </c>
      <c r="D8" s="696">
        <v>15271994.338857898</v>
      </c>
    </row>
    <row r="9" spans="1:4" s="276" customFormat="1">
      <c r="A9" s="269" t="s">
        <v>858</v>
      </c>
      <c r="B9" s="270" t="s">
        <v>859</v>
      </c>
      <c r="C9" s="321">
        <v>0.08</v>
      </c>
      <c r="D9" s="696">
        <v>20362659.118477199</v>
      </c>
    </row>
    <row r="10" spans="1:4" s="276" customFormat="1">
      <c r="A10" s="266" t="s">
        <v>479</v>
      </c>
      <c r="B10" s="267" t="s">
        <v>860</v>
      </c>
      <c r="C10" s="322"/>
      <c r="D10" s="697"/>
    </row>
    <row r="11" spans="1:4" s="277" customFormat="1">
      <c r="A11" s="271" t="s">
        <v>861</v>
      </c>
      <c r="B11" s="272" t="s">
        <v>862</v>
      </c>
      <c r="C11" s="323">
        <v>2.5000000000000001E-2</v>
      </c>
      <c r="D11" s="698">
        <v>6363330.9745241255</v>
      </c>
    </row>
    <row r="12" spans="1:4" s="277" customFormat="1">
      <c r="A12" s="271" t="s">
        <v>863</v>
      </c>
      <c r="B12" s="272" t="s">
        <v>864</v>
      </c>
      <c r="C12" s="323">
        <v>2.5000000000000001E-3</v>
      </c>
      <c r="D12" s="698">
        <v>636333.09745241248</v>
      </c>
    </row>
    <row r="13" spans="1:4" s="277" customFormat="1">
      <c r="A13" s="271" t="s">
        <v>865</v>
      </c>
      <c r="B13" s="272" t="s">
        <v>866</v>
      </c>
      <c r="C13" s="323">
        <v>0</v>
      </c>
      <c r="D13" s="698">
        <v>0</v>
      </c>
    </row>
    <row r="14" spans="1:4" s="276" customFormat="1">
      <c r="A14" s="266" t="s">
        <v>482</v>
      </c>
      <c r="B14" s="267" t="s">
        <v>867</v>
      </c>
      <c r="C14" s="324"/>
      <c r="D14" s="697"/>
    </row>
    <row r="15" spans="1:4" s="276" customFormat="1">
      <c r="A15" s="286" t="s">
        <v>868</v>
      </c>
      <c r="B15" s="272" t="s">
        <v>869</v>
      </c>
      <c r="C15" s="323">
        <v>5.2151760821149598E-2</v>
      </c>
      <c r="D15" s="698">
        <v>13274356.600367798</v>
      </c>
    </row>
    <row r="16" spans="1:4" s="276" customFormat="1">
      <c r="A16" s="286" t="s">
        <v>870</v>
      </c>
      <c r="B16" s="272" t="s">
        <v>871</v>
      </c>
      <c r="C16" s="323">
        <v>6.4114345402696116E-2</v>
      </c>
      <c r="D16" s="698">
        <v>16319232.000492586</v>
      </c>
    </row>
    <row r="17" spans="1:6" s="276" customFormat="1">
      <c r="A17" s="286" t="s">
        <v>872</v>
      </c>
      <c r="B17" s="272" t="s">
        <v>873</v>
      </c>
      <c r="C17" s="323">
        <v>7.9854588273152075E-2</v>
      </c>
      <c r="D17" s="698">
        <v>20325647.00065678</v>
      </c>
    </row>
    <row r="18" spans="1:6" s="275" customFormat="1">
      <c r="A18" s="836" t="s">
        <v>874</v>
      </c>
      <c r="B18" s="837"/>
      <c r="C18" s="325" t="s">
        <v>851</v>
      </c>
      <c r="D18" s="699" t="s">
        <v>852</v>
      </c>
    </row>
    <row r="19" spans="1:6" s="276" customFormat="1">
      <c r="A19" s="273">
        <v>4</v>
      </c>
      <c r="B19" s="272" t="s">
        <v>113</v>
      </c>
      <c r="C19" s="323">
        <v>0.12465176082114961</v>
      </c>
      <c r="D19" s="696">
        <v>31728016.426487762</v>
      </c>
    </row>
    <row r="20" spans="1:6" s="276" customFormat="1">
      <c r="A20" s="273">
        <v>5</v>
      </c>
      <c r="B20" s="272" t="s">
        <v>114</v>
      </c>
      <c r="C20" s="323">
        <v>0.15161434540269611</v>
      </c>
      <c r="D20" s="696">
        <v>38590890.411327019</v>
      </c>
    </row>
    <row r="21" spans="1:6" s="276" customFormat="1">
      <c r="A21" s="278" t="s">
        <v>491</v>
      </c>
      <c r="B21" s="279" t="s">
        <v>115</v>
      </c>
      <c r="C21" s="326">
        <v>0.1873545882731521</v>
      </c>
      <c r="D21" s="700">
        <v>47687970.191110522</v>
      </c>
    </row>
    <row r="22" spans="1:6">
      <c r="F22" s="245"/>
    </row>
    <row r="23" spans="1:6" ht="63.75">
      <c r="B23" s="24" t="s">
        <v>875</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33" activePane="bottomRight" state="frozen"/>
      <selection pane="topRight" activeCell="B1" sqref="B1"/>
      <selection pane="bottomLeft" activeCell="A5" sqref="A5"/>
      <selection pane="bottomRight" activeCell="C6" sqref="C6:C68"/>
    </sheetView>
  </sheetViews>
  <sheetFormatPr defaultRowHeight="15.75"/>
  <cols>
    <col min="1" max="1" width="10.7109375" style="40" customWidth="1"/>
    <col min="2" max="2" width="91.85546875" style="40" customWidth="1"/>
    <col min="3" max="3" width="53.140625" style="705"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84">
        <f>'1. key ratios'!B2</f>
        <v>45565</v>
      </c>
      <c r="C2" s="706"/>
    </row>
    <row r="3" spans="1:6" s="22" customFormat="1" ht="15">
      <c r="A3" s="27"/>
      <c r="C3" s="706"/>
    </row>
    <row r="4" spans="1:6" s="22" customFormat="1" ht="15">
      <c r="A4" s="22" t="s">
        <v>944</v>
      </c>
      <c r="B4" s="148" t="s">
        <v>168</v>
      </c>
      <c r="C4" s="706"/>
      <c r="D4" s="150" t="s">
        <v>758</v>
      </c>
    </row>
    <row r="5" spans="1:6" ht="42" customHeight="1">
      <c r="A5" s="100" t="s">
        <v>2</v>
      </c>
      <c r="B5" s="101" t="s">
        <v>759</v>
      </c>
      <c r="C5" s="707" t="s">
        <v>945</v>
      </c>
      <c r="D5" s="149" t="s">
        <v>946</v>
      </c>
    </row>
    <row r="6" spans="1:6">
      <c r="A6" s="477">
        <v>1</v>
      </c>
      <c r="B6" s="436" t="s">
        <v>51</v>
      </c>
      <c r="C6" s="708">
        <v>67406771.817099988</v>
      </c>
      <c r="D6" s="701"/>
      <c r="E6" s="8"/>
    </row>
    <row r="7" spans="1:6">
      <c r="A7" s="477">
        <v>1.1000000000000001</v>
      </c>
      <c r="B7" s="437" t="s">
        <v>52</v>
      </c>
      <c r="C7" s="709">
        <v>10114243.0381</v>
      </c>
      <c r="D7" s="96"/>
      <c r="E7" s="8"/>
    </row>
    <row r="8" spans="1:6">
      <c r="A8" s="477">
        <v>1.2</v>
      </c>
      <c r="B8" s="437" t="s">
        <v>53</v>
      </c>
      <c r="C8" s="709">
        <v>29709499.483499996</v>
      </c>
      <c r="D8" s="96"/>
      <c r="E8" s="8"/>
    </row>
    <row r="9" spans="1:6">
      <c r="A9" s="477">
        <v>1.3</v>
      </c>
      <c r="B9" s="437" t="s">
        <v>54</v>
      </c>
      <c r="C9" s="709">
        <v>27583029.295500003</v>
      </c>
      <c r="D9" s="96"/>
      <c r="E9" s="8"/>
    </row>
    <row r="10" spans="1:6">
      <c r="A10" s="477">
        <v>2</v>
      </c>
      <c r="B10" s="438" t="s">
        <v>10</v>
      </c>
      <c r="C10" s="710">
        <v>0</v>
      </c>
      <c r="D10" s="96"/>
      <c r="E10" s="8"/>
    </row>
    <row r="11" spans="1:6">
      <c r="A11" s="477">
        <v>2.1</v>
      </c>
      <c r="B11" s="439" t="s">
        <v>55</v>
      </c>
      <c r="C11" s="711">
        <v>0</v>
      </c>
      <c r="D11" s="97"/>
      <c r="E11" s="9"/>
    </row>
    <row r="12" spans="1:6" ht="23.45" customHeight="1">
      <c r="A12" s="477">
        <v>3</v>
      </c>
      <c r="B12" s="440" t="s">
        <v>56</v>
      </c>
      <c r="C12" s="712">
        <v>0</v>
      </c>
      <c r="D12" s="97"/>
      <c r="E12" s="9"/>
    </row>
    <row r="13" spans="1:6" ht="23.1" customHeight="1">
      <c r="A13" s="477">
        <v>4</v>
      </c>
      <c r="B13" s="441" t="s">
        <v>57</v>
      </c>
      <c r="C13" s="712">
        <v>0</v>
      </c>
      <c r="D13" s="97"/>
      <c r="E13" s="9"/>
    </row>
    <row r="14" spans="1:6">
      <c r="A14" s="477">
        <v>5</v>
      </c>
      <c r="B14" s="441" t="s">
        <v>13</v>
      </c>
      <c r="C14" s="712">
        <v>0</v>
      </c>
      <c r="D14" s="97"/>
      <c r="E14" s="9"/>
    </row>
    <row r="15" spans="1:6">
      <c r="A15" s="477">
        <v>5.0999999999999996</v>
      </c>
      <c r="B15" s="442" t="s">
        <v>58</v>
      </c>
      <c r="C15" s="709">
        <v>0</v>
      </c>
      <c r="D15" s="97"/>
      <c r="E15" s="8"/>
    </row>
    <row r="16" spans="1:6">
      <c r="A16" s="477">
        <v>5.2</v>
      </c>
      <c r="B16" s="442" t="s">
        <v>59</v>
      </c>
      <c r="C16" s="709">
        <v>0</v>
      </c>
      <c r="D16" s="96"/>
      <c r="E16" s="8"/>
    </row>
    <row r="17" spans="1:5">
      <c r="A17" s="477">
        <v>5.3</v>
      </c>
      <c r="B17" s="442" t="s">
        <v>60</v>
      </c>
      <c r="C17" s="709">
        <v>0</v>
      </c>
      <c r="D17" s="96"/>
      <c r="E17" s="8"/>
    </row>
    <row r="18" spans="1:5">
      <c r="A18" s="477">
        <v>6</v>
      </c>
      <c r="B18" s="440" t="s">
        <v>14</v>
      </c>
      <c r="C18" s="710">
        <v>154002665.1376</v>
      </c>
      <c r="D18" s="96"/>
      <c r="E18" s="8"/>
    </row>
    <row r="19" spans="1:5">
      <c r="A19" s="477">
        <v>6.1</v>
      </c>
      <c r="B19" s="442" t="s">
        <v>59</v>
      </c>
      <c r="C19" s="711">
        <v>2338377.61</v>
      </c>
      <c r="D19" s="96"/>
      <c r="E19" s="8"/>
    </row>
    <row r="20" spans="1:5">
      <c r="A20" s="477">
        <v>6.2</v>
      </c>
      <c r="B20" s="442" t="s">
        <v>60</v>
      </c>
      <c r="C20" s="711">
        <v>151664287.52759999</v>
      </c>
      <c r="D20" s="96"/>
      <c r="E20" s="8"/>
    </row>
    <row r="21" spans="1:5">
      <c r="A21" s="477">
        <v>7</v>
      </c>
      <c r="B21" s="443" t="s">
        <v>61</v>
      </c>
      <c r="C21" s="712">
        <v>0</v>
      </c>
      <c r="D21" s="96"/>
      <c r="E21" s="8"/>
    </row>
    <row r="22" spans="1:5">
      <c r="A22" s="477">
        <v>8</v>
      </c>
      <c r="B22" s="444" t="s">
        <v>62</v>
      </c>
      <c r="C22" s="710">
        <v>0</v>
      </c>
      <c r="D22" s="96"/>
      <c r="E22" s="8"/>
    </row>
    <row r="23" spans="1:5">
      <c r="A23" s="477">
        <v>9</v>
      </c>
      <c r="B23" s="441" t="s">
        <v>63</v>
      </c>
      <c r="C23" s="710">
        <v>4210850.51</v>
      </c>
      <c r="D23" s="499"/>
      <c r="E23" s="8"/>
    </row>
    <row r="24" spans="1:5">
      <c r="A24" s="477">
        <v>9.1</v>
      </c>
      <c r="B24" s="445" t="s">
        <v>64</v>
      </c>
      <c r="C24" s="713">
        <v>4210850.51</v>
      </c>
      <c r="D24" s="98"/>
      <c r="E24" s="8"/>
    </row>
    <row r="25" spans="1:5">
      <c r="A25" s="477">
        <v>9.1999999999999993</v>
      </c>
      <c r="B25" s="445" t="s">
        <v>65</v>
      </c>
      <c r="C25" s="714">
        <v>0</v>
      </c>
      <c r="D25" s="498"/>
      <c r="E25" s="7"/>
    </row>
    <row r="26" spans="1:5">
      <c r="A26" s="477">
        <v>10</v>
      </c>
      <c r="B26" s="441" t="s">
        <v>66</v>
      </c>
      <c r="C26" s="715">
        <v>764832.47</v>
      </c>
      <c r="D26" s="652" t="s">
        <v>947</v>
      </c>
      <c r="E26" s="8"/>
    </row>
    <row r="27" spans="1:5">
      <c r="A27" s="477">
        <v>10.1</v>
      </c>
      <c r="B27" s="445" t="s">
        <v>67</v>
      </c>
      <c r="C27" s="709">
        <v>0</v>
      </c>
      <c r="D27" s="96"/>
      <c r="E27" s="8"/>
    </row>
    <row r="28" spans="1:5">
      <c r="A28" s="477">
        <v>10.199999999999999</v>
      </c>
      <c r="B28" s="445" t="s">
        <v>68</v>
      </c>
      <c r="C28" s="709">
        <v>764832.47</v>
      </c>
      <c r="D28" s="96"/>
      <c r="E28" s="8"/>
    </row>
    <row r="29" spans="1:5">
      <c r="A29" s="477">
        <v>11</v>
      </c>
      <c r="B29" s="441" t="s">
        <v>69</v>
      </c>
      <c r="C29" s="710">
        <v>1328863.5</v>
      </c>
      <c r="D29" s="96"/>
      <c r="E29" s="8"/>
    </row>
    <row r="30" spans="1:5">
      <c r="A30" s="477">
        <v>11.1</v>
      </c>
      <c r="B30" s="445" t="s">
        <v>70</v>
      </c>
      <c r="C30" s="709">
        <v>1328863.5</v>
      </c>
      <c r="D30" s="96"/>
      <c r="E30" s="8"/>
    </row>
    <row r="31" spans="1:5">
      <c r="A31" s="477">
        <v>11.2</v>
      </c>
      <c r="B31" s="445" t="s">
        <v>71</v>
      </c>
      <c r="C31" s="709">
        <v>0</v>
      </c>
      <c r="D31" s="96"/>
      <c r="E31" s="8"/>
    </row>
    <row r="32" spans="1:5">
      <c r="A32" s="477">
        <v>13</v>
      </c>
      <c r="B32" s="441" t="s">
        <v>15</v>
      </c>
      <c r="C32" s="710">
        <v>6458823.0238000005</v>
      </c>
      <c r="D32" s="96"/>
      <c r="E32" s="8"/>
    </row>
    <row r="33" spans="1:5">
      <c r="A33" s="477">
        <v>13.1</v>
      </c>
      <c r="B33" s="446" t="s">
        <v>72</v>
      </c>
      <c r="C33" s="709">
        <v>302210</v>
      </c>
      <c r="D33" s="96"/>
      <c r="E33" s="8"/>
    </row>
    <row r="34" spans="1:5">
      <c r="A34" s="477">
        <v>13.2</v>
      </c>
      <c r="B34" s="446" t="s">
        <v>73</v>
      </c>
      <c r="C34" s="713">
        <v>0</v>
      </c>
      <c r="D34" s="98"/>
      <c r="E34" s="8"/>
    </row>
    <row r="35" spans="1:5">
      <c r="A35" s="477">
        <v>14</v>
      </c>
      <c r="B35" s="447" t="s">
        <v>74</v>
      </c>
      <c r="C35" s="716">
        <v>234172806.45849997</v>
      </c>
      <c r="D35" s="98"/>
      <c r="E35" s="8"/>
    </row>
    <row r="36" spans="1:5">
      <c r="A36" s="477"/>
      <c r="B36" s="448" t="s">
        <v>75</v>
      </c>
      <c r="C36" s="721">
        <v>0</v>
      </c>
      <c r="D36" s="99"/>
      <c r="E36" s="8"/>
    </row>
    <row r="37" spans="1:5">
      <c r="A37" s="477">
        <v>15</v>
      </c>
      <c r="B37" s="449" t="s">
        <v>76</v>
      </c>
      <c r="C37" s="714">
        <v>0</v>
      </c>
      <c r="D37" s="498"/>
      <c r="E37" s="7"/>
    </row>
    <row r="38" spans="1:5">
      <c r="A38" s="477">
        <v>15.1</v>
      </c>
      <c r="B38" s="450" t="s">
        <v>55</v>
      </c>
      <c r="C38" s="709">
        <v>0</v>
      </c>
      <c r="D38" s="96"/>
      <c r="E38" s="8"/>
    </row>
    <row r="39" spans="1:5" ht="21">
      <c r="A39" s="477">
        <v>16</v>
      </c>
      <c r="B39" s="443" t="s">
        <v>77</v>
      </c>
      <c r="C39" s="710">
        <v>0</v>
      </c>
      <c r="D39" s="96"/>
      <c r="E39" s="8"/>
    </row>
    <row r="40" spans="1:5">
      <c r="A40" s="477">
        <v>17</v>
      </c>
      <c r="B40" s="443" t="s">
        <v>78</v>
      </c>
      <c r="C40" s="710">
        <v>145218915.86679998</v>
      </c>
      <c r="D40" s="96"/>
      <c r="E40" s="8"/>
    </row>
    <row r="41" spans="1:5">
      <c r="A41" s="477">
        <v>17.100000000000001</v>
      </c>
      <c r="B41" s="451" t="s">
        <v>79</v>
      </c>
      <c r="C41" s="709">
        <v>135273901.1796</v>
      </c>
      <c r="D41" s="96"/>
      <c r="E41" s="8"/>
    </row>
    <row r="42" spans="1:5">
      <c r="A42" s="490">
        <v>17.2</v>
      </c>
      <c r="B42" s="491" t="s">
        <v>80</v>
      </c>
      <c r="C42" s="713">
        <v>9593626.3499999996</v>
      </c>
      <c r="D42" s="98"/>
      <c r="E42" s="8"/>
    </row>
    <row r="43" spans="1:5">
      <c r="A43" s="477">
        <v>17.3</v>
      </c>
      <c r="B43" s="492" t="s">
        <v>81</v>
      </c>
      <c r="C43" s="717">
        <v>0</v>
      </c>
      <c r="D43" s="702"/>
      <c r="E43" s="8"/>
    </row>
    <row r="44" spans="1:5">
      <c r="A44" s="477">
        <v>17.399999999999999</v>
      </c>
      <c r="B44" s="492" t="s">
        <v>82</v>
      </c>
      <c r="C44" s="717">
        <v>351388.33720000001</v>
      </c>
      <c r="D44" s="702"/>
      <c r="E44" s="8"/>
    </row>
    <row r="45" spans="1:5">
      <c r="A45" s="477">
        <v>18</v>
      </c>
      <c r="B45" s="493" t="s">
        <v>83</v>
      </c>
      <c r="C45" s="718">
        <v>203803.55</v>
      </c>
      <c r="D45" s="702"/>
      <c r="E45" s="7"/>
    </row>
    <row r="46" spans="1:5">
      <c r="A46" s="477">
        <v>19</v>
      </c>
      <c r="B46" s="493" t="s">
        <v>84</v>
      </c>
      <c r="C46" s="719">
        <v>1069878</v>
      </c>
      <c r="D46" s="703"/>
    </row>
    <row r="47" spans="1:5">
      <c r="A47" s="477">
        <v>19.100000000000001</v>
      </c>
      <c r="B47" s="494" t="s">
        <v>85</v>
      </c>
      <c r="C47" s="720">
        <v>1032646</v>
      </c>
      <c r="D47" s="703"/>
    </row>
    <row r="48" spans="1:5">
      <c r="A48" s="477">
        <v>19.2</v>
      </c>
      <c r="B48" s="494" t="s">
        <v>86</v>
      </c>
      <c r="C48" s="720">
        <v>37232</v>
      </c>
      <c r="D48" s="703"/>
    </row>
    <row r="49" spans="1:4">
      <c r="A49" s="477">
        <v>20</v>
      </c>
      <c r="B49" s="456" t="s">
        <v>87</v>
      </c>
      <c r="C49" s="719">
        <v>0</v>
      </c>
      <c r="D49" s="703"/>
    </row>
    <row r="50" spans="1:4">
      <c r="A50" s="477">
        <v>21</v>
      </c>
      <c r="B50" s="457" t="s">
        <v>88</v>
      </c>
      <c r="C50" s="719">
        <v>6080483.5147000002</v>
      </c>
      <c r="D50" s="703"/>
    </row>
    <row r="51" spans="1:4">
      <c r="A51" s="477">
        <v>21.1</v>
      </c>
      <c r="B51" s="452" t="s">
        <v>89</v>
      </c>
      <c r="C51" s="720">
        <v>0</v>
      </c>
      <c r="D51" s="703"/>
    </row>
    <row r="52" spans="1:4">
      <c r="A52" s="477">
        <v>22</v>
      </c>
      <c r="B52" s="456" t="s">
        <v>90</v>
      </c>
      <c r="C52" s="719">
        <v>152573080.93149999</v>
      </c>
      <c r="D52" s="703"/>
    </row>
    <row r="53" spans="1:4">
      <c r="A53" s="477"/>
      <c r="B53" s="458" t="s">
        <v>91</v>
      </c>
      <c r="C53" s="720">
        <v>0</v>
      </c>
      <c r="D53" s="703"/>
    </row>
    <row r="54" spans="1:4">
      <c r="A54" s="477">
        <v>23</v>
      </c>
      <c r="B54" s="456" t="s">
        <v>92</v>
      </c>
      <c r="C54" s="718">
        <v>50000000</v>
      </c>
      <c r="D54" s="704" t="s">
        <v>970</v>
      </c>
    </row>
    <row r="55" spans="1:4">
      <c r="A55" s="477">
        <v>24</v>
      </c>
      <c r="B55" s="456" t="s">
        <v>93</v>
      </c>
      <c r="C55" s="718">
        <v>0</v>
      </c>
      <c r="D55" s="703"/>
    </row>
    <row r="56" spans="1:4">
      <c r="A56" s="477">
        <v>25</v>
      </c>
      <c r="B56" s="459" t="s">
        <v>94</v>
      </c>
      <c r="C56" s="718">
        <v>0</v>
      </c>
      <c r="D56" s="703"/>
    </row>
    <row r="57" spans="1:4">
      <c r="A57" s="477">
        <v>26</v>
      </c>
      <c r="B57" s="493" t="s">
        <v>95</v>
      </c>
      <c r="C57" s="718">
        <v>0</v>
      </c>
      <c r="D57" s="703"/>
    </row>
    <row r="58" spans="1:4">
      <c r="A58" s="477">
        <v>27</v>
      </c>
      <c r="B58" s="493" t="s">
        <v>96</v>
      </c>
      <c r="C58" s="718">
        <v>0</v>
      </c>
      <c r="D58" s="703"/>
    </row>
    <row r="59" spans="1:4">
      <c r="A59" s="477">
        <v>27.1</v>
      </c>
      <c r="B59" s="495" t="s">
        <v>97</v>
      </c>
      <c r="C59" s="717">
        <v>0</v>
      </c>
      <c r="D59" s="703"/>
    </row>
    <row r="60" spans="1:4">
      <c r="A60" s="477">
        <v>27.2</v>
      </c>
      <c r="B60" s="492" t="s">
        <v>98</v>
      </c>
      <c r="C60" s="717">
        <v>0</v>
      </c>
      <c r="D60" s="703"/>
    </row>
    <row r="61" spans="1:4">
      <c r="A61" s="477">
        <v>28</v>
      </c>
      <c r="B61" s="457" t="s">
        <v>99</v>
      </c>
      <c r="C61" s="718">
        <v>0</v>
      </c>
      <c r="D61" s="703"/>
    </row>
    <row r="62" spans="1:4">
      <c r="A62" s="477">
        <v>29</v>
      </c>
      <c r="B62" s="493" t="s">
        <v>100</v>
      </c>
      <c r="C62" s="718">
        <v>0</v>
      </c>
      <c r="D62" s="703"/>
    </row>
    <row r="63" spans="1:4">
      <c r="A63" s="477">
        <v>29.1</v>
      </c>
      <c r="B63" s="496" t="s">
        <v>101</v>
      </c>
      <c r="C63" s="717">
        <v>0</v>
      </c>
      <c r="D63" s="703"/>
    </row>
    <row r="64" spans="1:4" ht="24" customHeight="1">
      <c r="A64" s="477">
        <v>29.2</v>
      </c>
      <c r="B64" s="495" t="s">
        <v>102</v>
      </c>
      <c r="C64" s="717">
        <v>0</v>
      </c>
      <c r="D64" s="703"/>
    </row>
    <row r="65" spans="1:4" ht="21.95" customHeight="1">
      <c r="A65" s="477">
        <v>29.3</v>
      </c>
      <c r="B65" s="497" t="s">
        <v>103</v>
      </c>
      <c r="C65" s="717">
        <v>0</v>
      </c>
      <c r="D65" s="703"/>
    </row>
    <row r="66" spans="1:4">
      <c r="A66" s="477">
        <v>30</v>
      </c>
      <c r="B66" s="462" t="s">
        <v>104</v>
      </c>
      <c r="C66" s="718">
        <v>31599725.52700001</v>
      </c>
      <c r="D66" s="704" t="s">
        <v>971</v>
      </c>
    </row>
    <row r="67" spans="1:4">
      <c r="A67" s="477">
        <v>31</v>
      </c>
      <c r="B67" s="461" t="s">
        <v>105</v>
      </c>
      <c r="C67" s="718">
        <v>81599725.52700001</v>
      </c>
      <c r="D67" s="703"/>
    </row>
    <row r="68" spans="1:4">
      <c r="A68" s="477">
        <v>32</v>
      </c>
      <c r="B68" s="462" t="s">
        <v>106</v>
      </c>
      <c r="C68" s="718">
        <v>234172806.4585</v>
      </c>
      <c r="D68" s="703"/>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zoomScale="90" zoomScaleNormal="90" workbookViewId="0">
      <pane xSplit="2" ySplit="7" topLeftCell="G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customWidth="1"/>
    <col min="19" max="19" width="31.5703125" style="3" bestFit="1" customWidth="1"/>
    <col min="20" max="20" width="9.140625" style="13" customWidth="1"/>
    <col min="21" max="16384" width="9.140625" style="13"/>
  </cols>
  <sheetData>
    <row r="1" spans="1:19">
      <c r="A1" s="3" t="s">
        <v>0</v>
      </c>
      <c r="B1" s="244" t="str">
        <f>Info!C2</f>
        <v>სს "ზირაათ ბანკი საქართველო"</v>
      </c>
    </row>
    <row r="2" spans="1:19">
      <c r="A2" s="3" t="s">
        <v>1</v>
      </c>
      <c r="B2" s="684">
        <f>'1. key ratios'!B2</f>
        <v>45565</v>
      </c>
    </row>
    <row r="4" spans="1:19" ht="25.5">
      <c r="A4" s="39" t="s">
        <v>948</v>
      </c>
      <c r="B4" s="213" t="s">
        <v>949</v>
      </c>
    </row>
    <row r="5" spans="1:19">
      <c r="A5" s="86"/>
      <c r="B5" s="88"/>
      <c r="C5" s="80" t="s">
        <v>680</v>
      </c>
      <c r="D5" s="80" t="s">
        <v>681</v>
      </c>
      <c r="E5" s="80" t="s">
        <v>682</v>
      </c>
      <c r="F5" s="80" t="s">
        <v>683</v>
      </c>
      <c r="G5" s="80" t="s">
        <v>684</v>
      </c>
      <c r="H5" s="80" t="s">
        <v>685</v>
      </c>
      <c r="I5" s="80" t="s">
        <v>686</v>
      </c>
      <c r="J5" s="80" t="s">
        <v>687</v>
      </c>
      <c r="K5" s="80" t="s">
        <v>688</v>
      </c>
      <c r="L5" s="80" t="s">
        <v>689</v>
      </c>
      <c r="M5" s="80" t="s">
        <v>690</v>
      </c>
      <c r="N5" s="80" t="s">
        <v>691</v>
      </c>
      <c r="O5" s="80" t="s">
        <v>950</v>
      </c>
      <c r="P5" s="80" t="s">
        <v>951</v>
      </c>
      <c r="Q5" s="80" t="s">
        <v>952</v>
      </c>
      <c r="R5" s="204" t="s">
        <v>953</v>
      </c>
      <c r="S5" s="81" t="s">
        <v>954</v>
      </c>
    </row>
    <row r="6" spans="1:19" ht="46.5" customHeight="1">
      <c r="A6" s="103"/>
      <c r="B6" s="842" t="s">
        <v>955</v>
      </c>
      <c r="C6" s="840">
        <v>0</v>
      </c>
      <c r="D6" s="841"/>
      <c r="E6" s="840">
        <v>0.2</v>
      </c>
      <c r="F6" s="841"/>
      <c r="G6" s="840">
        <v>0.35</v>
      </c>
      <c r="H6" s="841"/>
      <c r="I6" s="840">
        <v>0.5</v>
      </c>
      <c r="J6" s="841"/>
      <c r="K6" s="840">
        <v>0.75</v>
      </c>
      <c r="L6" s="841"/>
      <c r="M6" s="840">
        <v>1</v>
      </c>
      <c r="N6" s="841"/>
      <c r="O6" s="840">
        <v>1.5</v>
      </c>
      <c r="P6" s="841"/>
      <c r="Q6" s="840">
        <v>2.5</v>
      </c>
      <c r="R6" s="841"/>
      <c r="S6" s="838" t="s">
        <v>956</v>
      </c>
    </row>
    <row r="7" spans="1:19">
      <c r="A7" s="103"/>
      <c r="B7" s="843"/>
      <c r="C7" s="212" t="s">
        <v>957</v>
      </c>
      <c r="D7" s="212" t="s">
        <v>958</v>
      </c>
      <c r="E7" s="212" t="s">
        <v>957</v>
      </c>
      <c r="F7" s="212" t="s">
        <v>958</v>
      </c>
      <c r="G7" s="212" t="s">
        <v>957</v>
      </c>
      <c r="H7" s="212" t="s">
        <v>958</v>
      </c>
      <c r="I7" s="212" t="s">
        <v>957</v>
      </c>
      <c r="J7" s="212" t="s">
        <v>958</v>
      </c>
      <c r="K7" s="212" t="s">
        <v>957</v>
      </c>
      <c r="L7" s="212" t="s">
        <v>958</v>
      </c>
      <c r="M7" s="212" t="s">
        <v>957</v>
      </c>
      <c r="N7" s="212" t="s">
        <v>958</v>
      </c>
      <c r="O7" s="212" t="s">
        <v>957</v>
      </c>
      <c r="P7" s="212" t="s">
        <v>958</v>
      </c>
      <c r="Q7" s="212" t="s">
        <v>957</v>
      </c>
      <c r="R7" s="212" t="s">
        <v>958</v>
      </c>
      <c r="S7" s="839"/>
    </row>
    <row r="8" spans="1:19" s="106" customFormat="1">
      <c r="A8" s="84">
        <v>1</v>
      </c>
      <c r="B8" s="124" t="s">
        <v>229</v>
      </c>
      <c r="C8" s="186">
        <v>4206928.95</v>
      </c>
      <c r="D8" s="186"/>
      <c r="E8" s="186">
        <v>2000342.47</v>
      </c>
      <c r="F8" s="205"/>
      <c r="G8" s="186">
        <v>0</v>
      </c>
      <c r="H8" s="186"/>
      <c r="I8" s="186">
        <v>0</v>
      </c>
      <c r="J8" s="186"/>
      <c r="K8" s="186">
        <v>0</v>
      </c>
      <c r="L8" s="186"/>
      <c r="M8" s="186">
        <v>25840605.673500001</v>
      </c>
      <c r="N8" s="186"/>
      <c r="O8" s="186">
        <v>0</v>
      </c>
      <c r="P8" s="186"/>
      <c r="Q8" s="186">
        <v>0</v>
      </c>
      <c r="R8" s="205"/>
      <c r="S8" s="216">
        <v>26240674.1675</v>
      </c>
    </row>
    <row r="9" spans="1:19" s="106" customFormat="1">
      <c r="A9" s="84">
        <v>2</v>
      </c>
      <c r="B9" s="124" t="s">
        <v>230</v>
      </c>
      <c r="C9" s="186">
        <v>0</v>
      </c>
      <c r="D9" s="186"/>
      <c r="E9" s="186">
        <v>0</v>
      </c>
      <c r="F9" s="186"/>
      <c r="G9" s="186">
        <v>0</v>
      </c>
      <c r="H9" s="186"/>
      <c r="I9" s="186">
        <v>0</v>
      </c>
      <c r="J9" s="186"/>
      <c r="K9" s="186">
        <v>0</v>
      </c>
      <c r="L9" s="186"/>
      <c r="M9" s="186">
        <v>0</v>
      </c>
      <c r="N9" s="186"/>
      <c r="O9" s="186">
        <v>0</v>
      </c>
      <c r="P9" s="186"/>
      <c r="Q9" s="186">
        <v>0</v>
      </c>
      <c r="R9" s="205"/>
      <c r="S9" s="216">
        <v>0</v>
      </c>
    </row>
    <row r="10" spans="1:19" s="106" customFormat="1">
      <c r="A10" s="84">
        <v>3</v>
      </c>
      <c r="B10" s="124" t="s">
        <v>231</v>
      </c>
      <c r="C10" s="186">
        <v>0</v>
      </c>
      <c r="D10" s="186"/>
      <c r="E10" s="186">
        <v>0</v>
      </c>
      <c r="F10" s="186"/>
      <c r="G10" s="186">
        <v>0</v>
      </c>
      <c r="H10" s="186"/>
      <c r="I10" s="186">
        <v>0</v>
      </c>
      <c r="J10" s="186"/>
      <c r="K10" s="186">
        <v>0</v>
      </c>
      <c r="L10" s="186"/>
      <c r="M10" s="186">
        <v>0</v>
      </c>
      <c r="N10" s="186"/>
      <c r="O10" s="186">
        <v>0</v>
      </c>
      <c r="P10" s="186"/>
      <c r="Q10" s="186">
        <v>0</v>
      </c>
      <c r="R10" s="205"/>
      <c r="S10" s="216">
        <v>0</v>
      </c>
    </row>
    <row r="11" spans="1:19" s="106" customFormat="1">
      <c r="A11" s="84">
        <v>4</v>
      </c>
      <c r="B11" s="124" t="s">
        <v>232</v>
      </c>
      <c r="C11" s="186">
        <v>0</v>
      </c>
      <c r="D11" s="186"/>
      <c r="E11" s="186">
        <v>0</v>
      </c>
      <c r="F11" s="186"/>
      <c r="G11" s="186">
        <v>0</v>
      </c>
      <c r="H11" s="186"/>
      <c r="I11" s="186">
        <v>0</v>
      </c>
      <c r="J11" s="186"/>
      <c r="K11" s="186">
        <v>0</v>
      </c>
      <c r="L11" s="186"/>
      <c r="M11" s="186">
        <v>0</v>
      </c>
      <c r="N11" s="186"/>
      <c r="O11" s="186">
        <v>0</v>
      </c>
      <c r="P11" s="186"/>
      <c r="Q11" s="186">
        <v>0</v>
      </c>
      <c r="R11" s="205"/>
      <c r="S11" s="216">
        <v>0</v>
      </c>
    </row>
    <row r="12" spans="1:19" s="106" customFormat="1">
      <c r="A12" s="84">
        <v>5</v>
      </c>
      <c r="B12" s="124" t="s">
        <v>233</v>
      </c>
      <c r="C12" s="186">
        <v>0</v>
      </c>
      <c r="D12" s="186"/>
      <c r="E12" s="186">
        <v>0</v>
      </c>
      <c r="F12" s="186"/>
      <c r="G12" s="186">
        <v>0</v>
      </c>
      <c r="H12" s="186"/>
      <c r="I12" s="186">
        <v>0</v>
      </c>
      <c r="J12" s="186"/>
      <c r="K12" s="186">
        <v>0</v>
      </c>
      <c r="L12" s="186"/>
      <c r="M12" s="186">
        <v>0</v>
      </c>
      <c r="N12" s="186"/>
      <c r="O12" s="186">
        <v>0</v>
      </c>
      <c r="P12" s="186"/>
      <c r="Q12" s="186">
        <v>0</v>
      </c>
      <c r="R12" s="205"/>
      <c r="S12" s="216">
        <v>0</v>
      </c>
    </row>
    <row r="13" spans="1:19" s="106" customFormat="1">
      <c r="A13" s="84">
        <v>6</v>
      </c>
      <c r="B13" s="124" t="s">
        <v>234</v>
      </c>
      <c r="C13" s="186">
        <v>0</v>
      </c>
      <c r="D13" s="186"/>
      <c r="E13" s="186">
        <v>12027897.710000001</v>
      </c>
      <c r="F13" s="186"/>
      <c r="G13" s="186">
        <v>0</v>
      </c>
      <c r="H13" s="186"/>
      <c r="I13" s="186">
        <v>15555131.5855</v>
      </c>
      <c r="J13" s="186"/>
      <c r="K13" s="186">
        <v>0</v>
      </c>
      <c r="L13" s="186"/>
      <c r="M13" s="186">
        <v>0</v>
      </c>
      <c r="N13" s="186"/>
      <c r="O13" s="186">
        <v>0</v>
      </c>
      <c r="P13" s="186"/>
      <c r="Q13" s="186">
        <v>0</v>
      </c>
      <c r="R13" s="205"/>
      <c r="S13" s="216">
        <v>10183145.33475</v>
      </c>
    </row>
    <row r="14" spans="1:19" s="106" customFormat="1">
      <c r="A14" s="84">
        <v>7</v>
      </c>
      <c r="B14" s="124" t="s">
        <v>235</v>
      </c>
      <c r="C14" s="186">
        <v>0</v>
      </c>
      <c r="D14" s="186"/>
      <c r="E14" s="186">
        <v>0</v>
      </c>
      <c r="F14" s="186"/>
      <c r="G14" s="186">
        <v>0</v>
      </c>
      <c r="H14" s="186"/>
      <c r="I14" s="186">
        <v>0</v>
      </c>
      <c r="J14" s="186"/>
      <c r="K14" s="186">
        <v>0</v>
      </c>
      <c r="L14" s="186"/>
      <c r="M14" s="186">
        <v>71629776.606299996</v>
      </c>
      <c r="N14" s="195">
        <v>24752838.28638212</v>
      </c>
      <c r="O14" s="186">
        <v>0</v>
      </c>
      <c r="P14" s="186"/>
      <c r="Q14" s="186">
        <v>0</v>
      </c>
      <c r="R14" s="205"/>
      <c r="S14" s="216">
        <v>96382614.89268212</v>
      </c>
    </row>
    <row r="15" spans="1:19" s="106" customFormat="1">
      <c r="A15" s="84">
        <v>8</v>
      </c>
      <c r="B15" s="124" t="s">
        <v>236</v>
      </c>
      <c r="C15" s="186">
        <v>0</v>
      </c>
      <c r="D15" s="186"/>
      <c r="E15" s="186">
        <v>0</v>
      </c>
      <c r="F15" s="186"/>
      <c r="G15" s="186">
        <v>0</v>
      </c>
      <c r="H15" s="186"/>
      <c r="I15" s="186">
        <v>0</v>
      </c>
      <c r="J15" s="186"/>
      <c r="K15" s="186">
        <v>0</v>
      </c>
      <c r="L15" s="186"/>
      <c r="M15" s="186">
        <v>80034510.921299994</v>
      </c>
      <c r="N15" s="195">
        <v>5070866.2508343011</v>
      </c>
      <c r="O15" s="186">
        <v>0</v>
      </c>
      <c r="P15" s="186"/>
      <c r="Q15" s="186">
        <v>0</v>
      </c>
      <c r="R15" s="205"/>
      <c r="S15" s="216">
        <v>85105377.172134295</v>
      </c>
    </row>
    <row r="16" spans="1:19" s="106" customFormat="1">
      <c r="A16" s="84">
        <v>9</v>
      </c>
      <c r="B16" s="124" t="s">
        <v>237</v>
      </c>
      <c r="C16" s="186">
        <v>0</v>
      </c>
      <c r="D16" s="186"/>
      <c r="E16" s="186">
        <v>0</v>
      </c>
      <c r="F16" s="186"/>
      <c r="G16" s="186">
        <v>0</v>
      </c>
      <c r="H16" s="186"/>
      <c r="I16" s="186">
        <v>0</v>
      </c>
      <c r="J16" s="186"/>
      <c r="K16" s="186">
        <v>0</v>
      </c>
      <c r="L16" s="186"/>
      <c r="M16" s="186">
        <v>0</v>
      </c>
      <c r="N16" s="186"/>
      <c r="O16" s="186">
        <v>0</v>
      </c>
      <c r="P16" s="186"/>
      <c r="Q16" s="186">
        <v>0</v>
      </c>
      <c r="R16" s="205"/>
      <c r="S16" s="216">
        <v>0</v>
      </c>
    </row>
    <row r="17" spans="1:20" s="106" customFormat="1">
      <c r="A17" s="84">
        <v>10</v>
      </c>
      <c r="B17" s="124" t="s">
        <v>755</v>
      </c>
      <c r="C17" s="186">
        <v>0</v>
      </c>
      <c r="D17" s="186"/>
      <c r="E17" s="186">
        <v>0</v>
      </c>
      <c r="F17" s="186"/>
      <c r="G17" s="186">
        <v>0</v>
      </c>
      <c r="H17" s="186"/>
      <c r="I17" s="186">
        <v>0</v>
      </c>
      <c r="J17" s="186"/>
      <c r="K17" s="186">
        <v>0</v>
      </c>
      <c r="L17" s="186"/>
      <c r="M17" s="186">
        <v>0</v>
      </c>
      <c r="N17" s="186"/>
      <c r="O17" s="186">
        <v>0</v>
      </c>
      <c r="P17" s="186"/>
      <c r="Q17" s="186">
        <v>0</v>
      </c>
      <c r="R17" s="205"/>
      <c r="S17" s="216">
        <v>0</v>
      </c>
    </row>
    <row r="18" spans="1:20" s="106" customFormat="1">
      <c r="A18" s="84">
        <v>11</v>
      </c>
      <c r="B18" s="124" t="s">
        <v>239</v>
      </c>
      <c r="C18" s="186">
        <v>0</v>
      </c>
      <c r="D18" s="186"/>
      <c r="E18" s="186">
        <v>0</v>
      </c>
      <c r="F18" s="186"/>
      <c r="G18" s="186">
        <v>0</v>
      </c>
      <c r="H18" s="186"/>
      <c r="I18" s="186">
        <v>0</v>
      </c>
      <c r="J18" s="186"/>
      <c r="K18" s="186">
        <v>0</v>
      </c>
      <c r="L18" s="186"/>
      <c r="M18" s="186">
        <v>0</v>
      </c>
      <c r="N18" s="186"/>
      <c r="O18" s="186">
        <v>0</v>
      </c>
      <c r="P18" s="186"/>
      <c r="Q18" s="186">
        <v>0</v>
      </c>
      <c r="R18" s="205"/>
      <c r="S18" s="216">
        <v>0</v>
      </c>
    </row>
    <row r="19" spans="1:20" s="106" customFormat="1">
      <c r="A19" s="84">
        <v>12</v>
      </c>
      <c r="B19" s="124" t="s">
        <v>240</v>
      </c>
      <c r="C19" s="186">
        <v>0</v>
      </c>
      <c r="D19" s="186"/>
      <c r="E19" s="186">
        <v>0</v>
      </c>
      <c r="F19" s="186"/>
      <c r="G19" s="186">
        <v>0</v>
      </c>
      <c r="H19" s="186"/>
      <c r="I19" s="186">
        <v>0</v>
      </c>
      <c r="J19" s="186"/>
      <c r="K19" s="186">
        <v>0</v>
      </c>
      <c r="L19" s="186"/>
      <c r="M19" s="186">
        <v>0</v>
      </c>
      <c r="N19" s="186"/>
      <c r="O19" s="186">
        <v>0</v>
      </c>
      <c r="P19" s="186"/>
      <c r="Q19" s="186">
        <v>0</v>
      </c>
      <c r="R19" s="205"/>
      <c r="S19" s="216">
        <v>0</v>
      </c>
    </row>
    <row r="20" spans="1:20" s="106" customFormat="1">
      <c r="A20" s="84">
        <v>13</v>
      </c>
      <c r="B20" s="124" t="s">
        <v>241</v>
      </c>
      <c r="C20" s="186">
        <v>0</v>
      </c>
      <c r="D20" s="186"/>
      <c r="E20" s="186">
        <v>0</v>
      </c>
      <c r="F20" s="186"/>
      <c r="G20" s="186">
        <v>0</v>
      </c>
      <c r="H20" s="186"/>
      <c r="I20" s="186">
        <v>0</v>
      </c>
      <c r="J20" s="186"/>
      <c r="K20" s="186">
        <v>0</v>
      </c>
      <c r="L20" s="186"/>
      <c r="M20" s="186">
        <v>0</v>
      </c>
      <c r="N20" s="186"/>
      <c r="O20" s="186">
        <v>0</v>
      </c>
      <c r="P20" s="186"/>
      <c r="Q20" s="186">
        <v>0</v>
      </c>
      <c r="R20" s="205"/>
      <c r="S20" s="216">
        <v>0</v>
      </c>
    </row>
    <row r="21" spans="1:20" s="106" customFormat="1">
      <c r="A21" s="84">
        <v>14</v>
      </c>
      <c r="B21" s="124" t="s">
        <v>756</v>
      </c>
      <c r="C21" s="186">
        <v>9698647.4280999992</v>
      </c>
      <c r="D21" s="186"/>
      <c r="E21" s="186">
        <v>811374.05</v>
      </c>
      <c r="F21" s="186"/>
      <c r="G21" s="186">
        <v>0</v>
      </c>
      <c r="H21" s="186"/>
      <c r="I21" s="186">
        <v>0</v>
      </c>
      <c r="J21" s="186"/>
      <c r="K21" s="186">
        <v>0</v>
      </c>
      <c r="L21" s="186"/>
      <c r="M21" s="186">
        <v>11602758.593799999</v>
      </c>
      <c r="N21" s="186"/>
      <c r="O21" s="186">
        <v>0</v>
      </c>
      <c r="P21" s="186"/>
      <c r="Q21" s="186">
        <v>0</v>
      </c>
      <c r="R21" s="205"/>
      <c r="S21" s="216">
        <v>11765033.4038</v>
      </c>
    </row>
    <row r="22" spans="1:20">
      <c r="A22" s="66"/>
      <c r="B22" s="108" t="s">
        <v>8</v>
      </c>
      <c r="C22" s="187">
        <v>13905576.3781</v>
      </c>
      <c r="D22" s="187">
        <v>0</v>
      </c>
      <c r="E22" s="187">
        <v>14839614.230000002</v>
      </c>
      <c r="F22" s="187">
        <v>0</v>
      </c>
      <c r="G22" s="187">
        <v>0</v>
      </c>
      <c r="H22" s="187">
        <v>0</v>
      </c>
      <c r="I22" s="187">
        <v>15555131.5855</v>
      </c>
      <c r="J22" s="187">
        <v>0</v>
      </c>
      <c r="K22" s="187">
        <v>0</v>
      </c>
      <c r="L22" s="187">
        <v>0</v>
      </c>
      <c r="M22" s="187">
        <v>189107651.7949</v>
      </c>
      <c r="N22" s="187">
        <v>29823704.537216421</v>
      </c>
      <c r="O22" s="187">
        <v>0</v>
      </c>
      <c r="P22" s="187">
        <v>0</v>
      </c>
      <c r="Q22" s="187">
        <v>0</v>
      </c>
      <c r="R22" s="187">
        <v>0</v>
      </c>
      <c r="S22" s="722">
        <v>229676844.97086644</v>
      </c>
      <c r="T22" s="72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M7" activePane="bottomRight" state="frozen"/>
      <selection pane="topRight" activeCell="C1" sqref="C1"/>
      <selection pane="bottomLeft" activeCell="A6" sqref="A6"/>
      <selection pane="bottomRight" activeCell="M7" sqref="M7"/>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4" t="str">
        <f>Info!C2</f>
        <v>სს "ზირაათ ბანკი საქართველო"</v>
      </c>
    </row>
    <row r="2" spans="1:22">
      <c r="A2" s="3" t="s">
        <v>1</v>
      </c>
      <c r="B2" s="684">
        <f>'1. key ratios'!B2</f>
        <v>45565</v>
      </c>
    </row>
    <row r="4" spans="1:22" ht="27">
      <c r="A4" s="3" t="s">
        <v>876</v>
      </c>
      <c r="B4" s="214" t="s">
        <v>877</v>
      </c>
      <c r="V4" s="150" t="s">
        <v>758</v>
      </c>
    </row>
    <row r="5" spans="1:22">
      <c r="A5" s="64"/>
      <c r="B5" s="65"/>
      <c r="C5" s="844" t="s">
        <v>878</v>
      </c>
      <c r="D5" s="845"/>
      <c r="E5" s="845"/>
      <c r="F5" s="845"/>
      <c r="G5" s="845"/>
      <c r="H5" s="845"/>
      <c r="I5" s="845"/>
      <c r="J5" s="845"/>
      <c r="K5" s="845"/>
      <c r="L5" s="846"/>
      <c r="M5" s="844" t="s">
        <v>879</v>
      </c>
      <c r="N5" s="845"/>
      <c r="O5" s="845"/>
      <c r="P5" s="845"/>
      <c r="Q5" s="845"/>
      <c r="R5" s="845"/>
      <c r="S5" s="846"/>
      <c r="T5" s="849" t="s">
        <v>880</v>
      </c>
      <c r="U5" s="849" t="s">
        <v>881</v>
      </c>
      <c r="V5" s="847" t="s">
        <v>882</v>
      </c>
    </row>
    <row r="6" spans="1:22" s="39" customFormat="1" ht="127.5">
      <c r="A6" s="82"/>
      <c r="B6" s="126"/>
      <c r="C6" s="62" t="s">
        <v>883</v>
      </c>
      <c r="D6" s="61" t="s">
        <v>884</v>
      </c>
      <c r="E6" s="58" t="s">
        <v>885</v>
      </c>
      <c r="F6" s="215" t="s">
        <v>886</v>
      </c>
      <c r="G6" s="61" t="s">
        <v>887</v>
      </c>
      <c r="H6" s="61" t="s">
        <v>888</v>
      </c>
      <c r="I6" s="61" t="s">
        <v>889</v>
      </c>
      <c r="J6" s="61" t="s">
        <v>890</v>
      </c>
      <c r="K6" s="61" t="s">
        <v>891</v>
      </c>
      <c r="L6" s="63" t="s">
        <v>892</v>
      </c>
      <c r="M6" s="62" t="s">
        <v>893</v>
      </c>
      <c r="N6" s="61" t="s">
        <v>894</v>
      </c>
      <c r="O6" s="61" t="s">
        <v>895</v>
      </c>
      <c r="P6" s="61" t="s">
        <v>896</v>
      </c>
      <c r="Q6" s="61" t="s">
        <v>897</v>
      </c>
      <c r="R6" s="61" t="s">
        <v>898</v>
      </c>
      <c r="S6" s="63" t="s">
        <v>899</v>
      </c>
      <c r="T6" s="850"/>
      <c r="U6" s="850"/>
      <c r="V6" s="848"/>
    </row>
    <row r="7" spans="1:22" s="106" customFormat="1">
      <c r="A7" s="107">
        <v>1</v>
      </c>
      <c r="B7" s="124" t="s">
        <v>229</v>
      </c>
      <c r="C7" s="188"/>
      <c r="D7" s="186"/>
      <c r="E7" s="186"/>
      <c r="F7" s="186"/>
      <c r="G7" s="186"/>
      <c r="H7" s="186"/>
      <c r="I7" s="186"/>
      <c r="J7" s="186"/>
      <c r="K7" s="186"/>
      <c r="L7" s="189"/>
      <c r="M7" s="188"/>
      <c r="N7" s="186"/>
      <c r="O7" s="186"/>
      <c r="P7" s="186"/>
      <c r="Q7" s="186"/>
      <c r="R7" s="186"/>
      <c r="S7" s="189"/>
      <c r="T7" s="209"/>
      <c r="U7" s="208"/>
      <c r="V7" s="190">
        <f>SUM(C7:S7)</f>
        <v>0</v>
      </c>
    </row>
    <row r="8" spans="1:22" s="106" customFormat="1">
      <c r="A8" s="107">
        <v>2</v>
      </c>
      <c r="B8" s="124" t="s">
        <v>230</v>
      </c>
      <c r="C8" s="188"/>
      <c r="D8" s="186"/>
      <c r="E8" s="186"/>
      <c r="F8" s="186"/>
      <c r="G8" s="186"/>
      <c r="H8" s="186"/>
      <c r="I8" s="186"/>
      <c r="J8" s="186"/>
      <c r="K8" s="186"/>
      <c r="L8" s="189"/>
      <c r="M8" s="188"/>
      <c r="N8" s="186"/>
      <c r="O8" s="186"/>
      <c r="P8" s="186"/>
      <c r="Q8" s="186"/>
      <c r="R8" s="186"/>
      <c r="S8" s="189"/>
      <c r="T8" s="208"/>
      <c r="U8" s="208"/>
      <c r="V8" s="190">
        <f t="shared" ref="V8:V20" si="0">SUM(C8:S8)</f>
        <v>0</v>
      </c>
    </row>
    <row r="9" spans="1:22" s="106" customFormat="1">
      <c r="A9" s="107">
        <v>3</v>
      </c>
      <c r="B9" s="124" t="s">
        <v>231</v>
      </c>
      <c r="C9" s="188"/>
      <c r="D9" s="186"/>
      <c r="E9" s="186"/>
      <c r="F9" s="186"/>
      <c r="G9" s="186"/>
      <c r="H9" s="186"/>
      <c r="I9" s="186"/>
      <c r="J9" s="186"/>
      <c r="K9" s="186"/>
      <c r="L9" s="189"/>
      <c r="M9" s="188"/>
      <c r="N9" s="186"/>
      <c r="O9" s="186"/>
      <c r="P9" s="186"/>
      <c r="Q9" s="186"/>
      <c r="R9" s="186"/>
      <c r="S9" s="189"/>
      <c r="T9" s="208"/>
      <c r="U9" s="208"/>
      <c r="V9" s="190">
        <f>SUM(C9:S9)</f>
        <v>0</v>
      </c>
    </row>
    <row r="10" spans="1:22" s="106" customFormat="1">
      <c r="A10" s="107">
        <v>4</v>
      </c>
      <c r="B10" s="124" t="s">
        <v>232</v>
      </c>
      <c r="C10" s="188"/>
      <c r="D10" s="186"/>
      <c r="E10" s="186"/>
      <c r="F10" s="186"/>
      <c r="G10" s="186"/>
      <c r="H10" s="186"/>
      <c r="I10" s="186"/>
      <c r="J10" s="186"/>
      <c r="K10" s="186"/>
      <c r="L10" s="189"/>
      <c r="M10" s="188"/>
      <c r="N10" s="186"/>
      <c r="O10" s="186"/>
      <c r="P10" s="186"/>
      <c r="Q10" s="186"/>
      <c r="R10" s="186"/>
      <c r="S10" s="189"/>
      <c r="T10" s="208"/>
      <c r="U10" s="208"/>
      <c r="V10" s="190">
        <f t="shared" si="0"/>
        <v>0</v>
      </c>
    </row>
    <row r="11" spans="1:22" s="106" customFormat="1">
      <c r="A11" s="107">
        <v>5</v>
      </c>
      <c r="B11" s="124" t="s">
        <v>233</v>
      </c>
      <c r="C11" s="188"/>
      <c r="D11" s="186"/>
      <c r="E11" s="186"/>
      <c r="F11" s="186"/>
      <c r="G11" s="186"/>
      <c r="H11" s="186"/>
      <c r="I11" s="186"/>
      <c r="J11" s="186"/>
      <c r="K11" s="186"/>
      <c r="L11" s="189"/>
      <c r="M11" s="188"/>
      <c r="N11" s="186"/>
      <c r="O11" s="186"/>
      <c r="P11" s="186"/>
      <c r="Q11" s="186"/>
      <c r="R11" s="186"/>
      <c r="S11" s="189"/>
      <c r="T11" s="208"/>
      <c r="U11" s="208"/>
      <c r="V11" s="190">
        <f t="shared" si="0"/>
        <v>0</v>
      </c>
    </row>
    <row r="12" spans="1:22" s="106" customFormat="1">
      <c r="A12" s="107">
        <v>6</v>
      </c>
      <c r="B12" s="124" t="s">
        <v>234</v>
      </c>
      <c r="C12" s="188"/>
      <c r="D12" s="186"/>
      <c r="E12" s="186"/>
      <c r="F12" s="186"/>
      <c r="G12" s="186"/>
      <c r="H12" s="186"/>
      <c r="I12" s="186"/>
      <c r="J12" s="186"/>
      <c r="K12" s="186"/>
      <c r="L12" s="189"/>
      <c r="M12" s="188"/>
      <c r="N12" s="186"/>
      <c r="O12" s="186"/>
      <c r="P12" s="186"/>
      <c r="Q12" s="186"/>
      <c r="R12" s="186"/>
      <c r="S12" s="189"/>
      <c r="T12" s="208"/>
      <c r="U12" s="208"/>
      <c r="V12" s="190">
        <f t="shared" si="0"/>
        <v>0</v>
      </c>
    </row>
    <row r="13" spans="1:22" s="106" customFormat="1">
      <c r="A13" s="107">
        <v>7</v>
      </c>
      <c r="B13" s="124" t="s">
        <v>235</v>
      </c>
      <c r="C13" s="188"/>
      <c r="D13" s="186"/>
      <c r="E13" s="186"/>
      <c r="F13" s="186"/>
      <c r="G13" s="186"/>
      <c r="H13" s="186"/>
      <c r="I13" s="186"/>
      <c r="J13" s="186"/>
      <c r="K13" s="186"/>
      <c r="L13" s="189"/>
      <c r="M13" s="188"/>
      <c r="N13" s="186"/>
      <c r="O13" s="186"/>
      <c r="P13" s="186"/>
      <c r="Q13" s="186"/>
      <c r="R13" s="186"/>
      <c r="S13" s="189"/>
      <c r="T13" s="208"/>
      <c r="U13" s="208"/>
      <c r="V13" s="190">
        <f t="shared" si="0"/>
        <v>0</v>
      </c>
    </row>
    <row r="14" spans="1:22" s="106" customFormat="1">
      <c r="A14" s="107">
        <v>8</v>
      </c>
      <c r="B14" s="124" t="s">
        <v>236</v>
      </c>
      <c r="C14" s="188"/>
      <c r="D14" s="186"/>
      <c r="E14" s="186"/>
      <c r="F14" s="186"/>
      <c r="G14" s="186"/>
      <c r="H14" s="186"/>
      <c r="I14" s="186"/>
      <c r="J14" s="186"/>
      <c r="K14" s="186"/>
      <c r="L14" s="189"/>
      <c r="M14" s="188"/>
      <c r="N14" s="186"/>
      <c r="O14" s="186"/>
      <c r="P14" s="186"/>
      <c r="Q14" s="186"/>
      <c r="R14" s="186"/>
      <c r="S14" s="189"/>
      <c r="T14" s="208"/>
      <c r="U14" s="208"/>
      <c r="V14" s="190">
        <f t="shared" si="0"/>
        <v>0</v>
      </c>
    </row>
    <row r="15" spans="1:22" s="106" customFormat="1">
      <c r="A15" s="107">
        <v>9</v>
      </c>
      <c r="B15" s="124" t="s">
        <v>237</v>
      </c>
      <c r="C15" s="188"/>
      <c r="D15" s="186"/>
      <c r="E15" s="186"/>
      <c r="F15" s="186"/>
      <c r="G15" s="186"/>
      <c r="H15" s="186"/>
      <c r="I15" s="186"/>
      <c r="J15" s="186"/>
      <c r="K15" s="186"/>
      <c r="L15" s="189"/>
      <c r="M15" s="188"/>
      <c r="N15" s="186"/>
      <c r="O15" s="186"/>
      <c r="P15" s="186"/>
      <c r="Q15" s="186"/>
      <c r="R15" s="186"/>
      <c r="S15" s="189"/>
      <c r="T15" s="208"/>
      <c r="U15" s="208"/>
      <c r="V15" s="190">
        <f t="shared" si="0"/>
        <v>0</v>
      </c>
    </row>
    <row r="16" spans="1:22" s="106" customFormat="1">
      <c r="A16" s="107">
        <v>10</v>
      </c>
      <c r="B16" s="124" t="s">
        <v>755</v>
      </c>
      <c r="C16" s="188"/>
      <c r="D16" s="186"/>
      <c r="E16" s="186"/>
      <c r="F16" s="186"/>
      <c r="G16" s="186"/>
      <c r="H16" s="186"/>
      <c r="I16" s="186"/>
      <c r="J16" s="186"/>
      <c r="K16" s="186"/>
      <c r="L16" s="189"/>
      <c r="M16" s="188"/>
      <c r="N16" s="186"/>
      <c r="O16" s="186"/>
      <c r="P16" s="186"/>
      <c r="Q16" s="186"/>
      <c r="R16" s="186"/>
      <c r="S16" s="189"/>
      <c r="T16" s="208"/>
      <c r="U16" s="208"/>
      <c r="V16" s="190">
        <f t="shared" si="0"/>
        <v>0</v>
      </c>
    </row>
    <row r="17" spans="1:22" s="106" customFormat="1">
      <c r="A17" s="107">
        <v>11</v>
      </c>
      <c r="B17" s="124" t="s">
        <v>239</v>
      </c>
      <c r="C17" s="188"/>
      <c r="D17" s="186"/>
      <c r="E17" s="186"/>
      <c r="F17" s="186"/>
      <c r="G17" s="186"/>
      <c r="H17" s="186"/>
      <c r="I17" s="186"/>
      <c r="J17" s="186"/>
      <c r="K17" s="186"/>
      <c r="L17" s="189"/>
      <c r="M17" s="188"/>
      <c r="N17" s="186"/>
      <c r="O17" s="186"/>
      <c r="P17" s="186"/>
      <c r="Q17" s="186"/>
      <c r="R17" s="186"/>
      <c r="S17" s="189"/>
      <c r="T17" s="208"/>
      <c r="U17" s="208"/>
      <c r="V17" s="190">
        <f t="shared" si="0"/>
        <v>0</v>
      </c>
    </row>
    <row r="18" spans="1:22" s="106" customFormat="1">
      <c r="A18" s="107">
        <v>12</v>
      </c>
      <c r="B18" s="124" t="s">
        <v>240</v>
      </c>
      <c r="C18" s="188"/>
      <c r="D18" s="186"/>
      <c r="E18" s="186"/>
      <c r="F18" s="186"/>
      <c r="G18" s="186"/>
      <c r="H18" s="186"/>
      <c r="I18" s="186"/>
      <c r="J18" s="186"/>
      <c r="K18" s="186"/>
      <c r="L18" s="189"/>
      <c r="M18" s="188"/>
      <c r="N18" s="186"/>
      <c r="O18" s="186"/>
      <c r="P18" s="186"/>
      <c r="Q18" s="186"/>
      <c r="R18" s="186"/>
      <c r="S18" s="189"/>
      <c r="T18" s="208"/>
      <c r="U18" s="208"/>
      <c r="V18" s="190">
        <f t="shared" si="0"/>
        <v>0</v>
      </c>
    </row>
    <row r="19" spans="1:22" s="106" customFormat="1">
      <c r="A19" s="107">
        <v>13</v>
      </c>
      <c r="B19" s="124" t="s">
        <v>241</v>
      </c>
      <c r="C19" s="188"/>
      <c r="D19" s="186"/>
      <c r="E19" s="186"/>
      <c r="F19" s="186"/>
      <c r="G19" s="186"/>
      <c r="H19" s="186"/>
      <c r="I19" s="186"/>
      <c r="J19" s="186"/>
      <c r="K19" s="186"/>
      <c r="L19" s="189"/>
      <c r="M19" s="188"/>
      <c r="N19" s="186"/>
      <c r="O19" s="186"/>
      <c r="P19" s="186"/>
      <c r="Q19" s="186"/>
      <c r="R19" s="186"/>
      <c r="S19" s="189"/>
      <c r="T19" s="208"/>
      <c r="U19" s="208"/>
      <c r="V19" s="190">
        <f t="shared" si="0"/>
        <v>0</v>
      </c>
    </row>
    <row r="20" spans="1:22" s="106" customFormat="1">
      <c r="A20" s="107">
        <v>14</v>
      </c>
      <c r="B20" s="124" t="s">
        <v>756</v>
      </c>
      <c r="C20" s="188"/>
      <c r="D20" s="186"/>
      <c r="E20" s="186"/>
      <c r="F20" s="186"/>
      <c r="G20" s="186"/>
      <c r="H20" s="186"/>
      <c r="I20" s="186"/>
      <c r="J20" s="186"/>
      <c r="K20" s="186"/>
      <c r="L20" s="189"/>
      <c r="M20" s="188"/>
      <c r="N20" s="186"/>
      <c r="O20" s="186"/>
      <c r="P20" s="186"/>
      <c r="Q20" s="186"/>
      <c r="R20" s="186"/>
      <c r="S20" s="189"/>
      <c r="T20" s="208"/>
      <c r="U20" s="208"/>
      <c r="V20" s="190">
        <f t="shared" si="0"/>
        <v>0</v>
      </c>
    </row>
    <row r="21" spans="1:22">
      <c r="A21" s="66"/>
      <c r="B21" s="67" t="s">
        <v>8</v>
      </c>
      <c r="C21" s="191">
        <f>SUM(C7:C20)</f>
        <v>0</v>
      </c>
      <c r="D21" s="187">
        <f t="shared" ref="D21:V21" si="1">SUM(D7:D20)</f>
        <v>0</v>
      </c>
      <c r="E21" s="187">
        <f t="shared" si="1"/>
        <v>0</v>
      </c>
      <c r="F21" s="187">
        <f t="shared" si="1"/>
        <v>0</v>
      </c>
      <c r="G21" s="187">
        <f t="shared" si="1"/>
        <v>0</v>
      </c>
      <c r="H21" s="187">
        <f t="shared" si="1"/>
        <v>0</v>
      </c>
      <c r="I21" s="187">
        <f t="shared" si="1"/>
        <v>0</v>
      </c>
      <c r="J21" s="187">
        <f t="shared" si="1"/>
        <v>0</v>
      </c>
      <c r="K21" s="187">
        <f t="shared" si="1"/>
        <v>0</v>
      </c>
      <c r="L21" s="192">
        <f t="shared" si="1"/>
        <v>0</v>
      </c>
      <c r="M21" s="191">
        <f t="shared" si="1"/>
        <v>0</v>
      </c>
      <c r="N21" s="187">
        <f t="shared" si="1"/>
        <v>0</v>
      </c>
      <c r="O21" s="187">
        <f t="shared" si="1"/>
        <v>0</v>
      </c>
      <c r="P21" s="187">
        <f t="shared" si="1"/>
        <v>0</v>
      </c>
      <c r="Q21" s="187">
        <f t="shared" si="1"/>
        <v>0</v>
      </c>
      <c r="R21" s="187">
        <f t="shared" si="1"/>
        <v>0</v>
      </c>
      <c r="S21" s="192">
        <f t="shared" si="1"/>
        <v>0</v>
      </c>
      <c r="T21" s="192">
        <f>SUM(T7:T20)</f>
        <v>0</v>
      </c>
      <c r="U21" s="192">
        <f t="shared" si="1"/>
        <v>0</v>
      </c>
      <c r="V21" s="193">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G22"/>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4" t="str">
        <f>Info!C2</f>
        <v>სს "ზირაათ ბანკი საქართველო"</v>
      </c>
    </row>
    <row r="2" spans="1:9">
      <c r="A2" s="3" t="s">
        <v>1</v>
      </c>
      <c r="B2" s="684">
        <f>'1. key ratios'!B2</f>
        <v>45565</v>
      </c>
    </row>
    <row r="4" spans="1:9">
      <c r="A4" s="3" t="s">
        <v>746</v>
      </c>
      <c r="B4" s="211" t="s">
        <v>747</v>
      </c>
    </row>
    <row r="5" spans="1:9">
      <c r="A5" s="64"/>
      <c r="B5" s="104"/>
      <c r="C5" s="109" t="s">
        <v>680</v>
      </c>
      <c r="D5" s="109" t="s">
        <v>681</v>
      </c>
      <c r="E5" s="109" t="s">
        <v>682</v>
      </c>
      <c r="F5" s="109" t="s">
        <v>683</v>
      </c>
      <c r="G5" s="206" t="s">
        <v>684</v>
      </c>
      <c r="H5" s="110" t="s">
        <v>685</v>
      </c>
      <c r="I5" s="25"/>
    </row>
    <row r="6" spans="1:9" ht="15" customHeight="1">
      <c r="A6" s="103"/>
      <c r="B6" s="23"/>
      <c r="C6" s="842" t="s">
        <v>748</v>
      </c>
      <c r="D6" s="853" t="s">
        <v>749</v>
      </c>
      <c r="E6" s="854"/>
      <c r="F6" s="842" t="s">
        <v>750</v>
      </c>
      <c r="G6" s="842" t="s">
        <v>751</v>
      </c>
      <c r="H6" s="851" t="s">
        <v>752</v>
      </c>
      <c r="I6" s="25"/>
    </row>
    <row r="7" spans="1:9" ht="63.75">
      <c r="A7" s="103"/>
      <c r="B7" s="23"/>
      <c r="C7" s="843"/>
      <c r="D7" s="210" t="s">
        <v>753</v>
      </c>
      <c r="E7" s="210" t="s">
        <v>754</v>
      </c>
      <c r="F7" s="843"/>
      <c r="G7" s="843"/>
      <c r="H7" s="852"/>
      <c r="I7" s="25"/>
    </row>
    <row r="8" spans="1:9">
      <c r="A8" s="55">
        <v>1</v>
      </c>
      <c r="B8" s="124" t="s">
        <v>229</v>
      </c>
      <c r="C8" s="194">
        <v>32047877.093500003</v>
      </c>
      <c r="D8" s="195">
        <v>0</v>
      </c>
      <c r="E8" s="194">
        <v>0</v>
      </c>
      <c r="F8" s="194">
        <v>26240674.1675</v>
      </c>
      <c r="G8" s="207">
        <v>26240674.1675</v>
      </c>
      <c r="H8" s="788">
        <v>0.81879601856130968</v>
      </c>
    </row>
    <row r="9" spans="1:9" ht="15" customHeight="1">
      <c r="A9" s="55">
        <v>2</v>
      </c>
      <c r="B9" s="124" t="s">
        <v>230</v>
      </c>
      <c r="C9" s="194">
        <v>0</v>
      </c>
      <c r="D9" s="195">
        <v>0</v>
      </c>
      <c r="E9" s="194">
        <v>0</v>
      </c>
      <c r="F9" s="194">
        <v>0</v>
      </c>
      <c r="G9" s="207">
        <v>0</v>
      </c>
      <c r="H9" s="789" t="e">
        <v>#DIV/0!</v>
      </c>
    </row>
    <row r="10" spans="1:9">
      <c r="A10" s="55">
        <v>3</v>
      </c>
      <c r="B10" s="124" t="s">
        <v>231</v>
      </c>
      <c r="C10" s="194">
        <v>0</v>
      </c>
      <c r="D10" s="195">
        <v>0</v>
      </c>
      <c r="E10" s="194">
        <v>0</v>
      </c>
      <c r="F10" s="194">
        <v>0</v>
      </c>
      <c r="G10" s="207">
        <v>0</v>
      </c>
      <c r="H10" s="789" t="e">
        <v>#DIV/0!</v>
      </c>
    </row>
    <row r="11" spans="1:9">
      <c r="A11" s="55">
        <v>4</v>
      </c>
      <c r="B11" s="124" t="s">
        <v>232</v>
      </c>
      <c r="C11" s="194">
        <v>0</v>
      </c>
      <c r="D11" s="195">
        <v>0</v>
      </c>
      <c r="E11" s="194">
        <v>0</v>
      </c>
      <c r="F11" s="194">
        <v>0</v>
      </c>
      <c r="G11" s="207">
        <v>0</v>
      </c>
      <c r="H11" s="789" t="e">
        <v>#DIV/0!</v>
      </c>
    </row>
    <row r="12" spans="1:9">
      <c r="A12" s="55">
        <v>5</v>
      </c>
      <c r="B12" s="124" t="s">
        <v>233</v>
      </c>
      <c r="C12" s="194">
        <v>0</v>
      </c>
      <c r="D12" s="195">
        <v>0</v>
      </c>
      <c r="E12" s="194">
        <v>0</v>
      </c>
      <c r="F12" s="194">
        <v>0</v>
      </c>
      <c r="G12" s="207">
        <v>0</v>
      </c>
      <c r="H12" s="789" t="e">
        <v>#DIV/0!</v>
      </c>
    </row>
    <row r="13" spans="1:9">
      <c r="A13" s="55">
        <v>6</v>
      </c>
      <c r="B13" s="124" t="s">
        <v>234</v>
      </c>
      <c r="C13" s="194">
        <v>27583029.295500003</v>
      </c>
      <c r="D13" s="195">
        <v>0</v>
      </c>
      <c r="E13" s="194">
        <v>0</v>
      </c>
      <c r="F13" s="194">
        <v>10183145.33475</v>
      </c>
      <c r="G13" s="207">
        <v>10183145.33475</v>
      </c>
      <c r="H13" s="788">
        <v>0.36918154368241624</v>
      </c>
    </row>
    <row r="14" spans="1:9">
      <c r="A14" s="55">
        <v>7</v>
      </c>
      <c r="B14" s="124" t="s">
        <v>235</v>
      </c>
      <c r="C14" s="194">
        <v>71629776.606299996</v>
      </c>
      <c r="D14" s="195">
        <v>50341927.89750424</v>
      </c>
      <c r="E14" s="195">
        <v>24752838.28638212</v>
      </c>
      <c r="F14" s="195">
        <v>96382614.89268212</v>
      </c>
      <c r="G14" s="255">
        <v>96382614.89268212</v>
      </c>
      <c r="H14" s="789">
        <v>1</v>
      </c>
    </row>
    <row r="15" spans="1:9">
      <c r="A15" s="55">
        <v>8</v>
      </c>
      <c r="B15" s="124" t="s">
        <v>236</v>
      </c>
      <c r="C15" s="194">
        <v>80034510.921299994</v>
      </c>
      <c r="D15" s="195">
        <v>10987148.167668601</v>
      </c>
      <c r="E15" s="195">
        <v>5070866.2508343011</v>
      </c>
      <c r="F15" s="195">
        <v>85105377.172134295</v>
      </c>
      <c r="G15" s="255">
        <v>85105377.172134295</v>
      </c>
      <c r="H15" s="789">
        <v>1</v>
      </c>
    </row>
    <row r="16" spans="1:9">
      <c r="A16" s="55">
        <v>9</v>
      </c>
      <c r="B16" s="124" t="s">
        <v>237</v>
      </c>
      <c r="C16" s="194">
        <v>0</v>
      </c>
      <c r="D16" s="195">
        <v>0</v>
      </c>
      <c r="E16" s="194">
        <v>0</v>
      </c>
      <c r="F16" s="195">
        <v>0</v>
      </c>
      <c r="G16" s="255">
        <v>0</v>
      </c>
      <c r="H16" s="789" t="e">
        <v>#DIV/0!</v>
      </c>
    </row>
    <row r="17" spans="1:8">
      <c r="A17" s="55">
        <v>10</v>
      </c>
      <c r="B17" s="124" t="s">
        <v>755</v>
      </c>
      <c r="C17" s="194">
        <v>0</v>
      </c>
      <c r="D17" s="195">
        <v>0</v>
      </c>
      <c r="E17" s="194">
        <v>0</v>
      </c>
      <c r="F17" s="195">
        <v>0</v>
      </c>
      <c r="G17" s="255">
        <v>0</v>
      </c>
      <c r="H17" s="789" t="e">
        <v>#DIV/0!</v>
      </c>
    </row>
    <row r="18" spans="1:8">
      <c r="A18" s="55">
        <v>11</v>
      </c>
      <c r="B18" s="124" t="s">
        <v>239</v>
      </c>
      <c r="C18" s="194">
        <v>0</v>
      </c>
      <c r="D18" s="195">
        <v>0</v>
      </c>
      <c r="E18" s="194">
        <v>0</v>
      </c>
      <c r="F18" s="195">
        <v>0</v>
      </c>
      <c r="G18" s="255">
        <v>0</v>
      </c>
      <c r="H18" s="789" t="e">
        <v>#DIV/0!</v>
      </c>
    </row>
    <row r="19" spans="1:8">
      <c r="A19" s="55">
        <v>12</v>
      </c>
      <c r="B19" s="124" t="s">
        <v>240</v>
      </c>
      <c r="C19" s="194">
        <v>0</v>
      </c>
      <c r="D19" s="195">
        <v>0</v>
      </c>
      <c r="E19" s="194">
        <v>0</v>
      </c>
      <c r="F19" s="195">
        <v>0</v>
      </c>
      <c r="G19" s="255">
        <v>0</v>
      </c>
      <c r="H19" s="789" t="e">
        <v>#DIV/0!</v>
      </c>
    </row>
    <row r="20" spans="1:8">
      <c r="A20" s="55">
        <v>13</v>
      </c>
      <c r="B20" s="124" t="s">
        <v>241</v>
      </c>
      <c r="C20" s="194">
        <v>0</v>
      </c>
      <c r="D20" s="195">
        <v>0</v>
      </c>
      <c r="E20" s="194">
        <v>0</v>
      </c>
      <c r="F20" s="195">
        <v>0</v>
      </c>
      <c r="G20" s="255">
        <v>0</v>
      </c>
      <c r="H20" s="789" t="e">
        <v>#DIV/0!</v>
      </c>
    </row>
    <row r="21" spans="1:8">
      <c r="A21" s="55">
        <v>14</v>
      </c>
      <c r="B21" s="124" t="s">
        <v>756</v>
      </c>
      <c r="C21" s="194">
        <v>22112780.071900003</v>
      </c>
      <c r="D21" s="195">
        <v>0</v>
      </c>
      <c r="E21" s="194">
        <v>0</v>
      </c>
      <c r="F21" s="195">
        <v>11765033.4038</v>
      </c>
      <c r="G21" s="255">
        <v>11765033.4038</v>
      </c>
      <c r="H21" s="789">
        <v>0.53204677862963567</v>
      </c>
    </row>
    <row r="22" spans="1:8">
      <c r="A22" s="105"/>
      <c r="B22" s="111" t="s">
        <v>8</v>
      </c>
      <c r="C22" s="187">
        <v>233407973.9885</v>
      </c>
      <c r="D22" s="187">
        <v>61329076.065172844</v>
      </c>
      <c r="E22" s="187">
        <v>29823704.537216421</v>
      </c>
      <c r="F22" s="187">
        <v>229676844.97086644</v>
      </c>
      <c r="G22" s="187">
        <v>229676844.97086644</v>
      </c>
      <c r="H22" s="790">
        <v>0.87252737306246431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G35" sqref="G35"/>
    </sheetView>
  </sheetViews>
  <sheetFormatPr defaultColWidth="9.140625" defaultRowHeight="12.75"/>
  <cols>
    <col min="1" max="1" width="10.5703125" style="244" bestFit="1" customWidth="1"/>
    <col min="2" max="2" width="104.140625" style="244" customWidth="1"/>
    <col min="3" max="11" width="12.7109375" style="244" customWidth="1"/>
    <col min="12" max="12" width="9.140625" style="244" customWidth="1"/>
    <col min="13" max="16384" width="9.140625" style="244"/>
  </cols>
  <sheetData>
    <row r="1" spans="1:11">
      <c r="A1" s="244" t="s">
        <v>0</v>
      </c>
      <c r="B1" s="244" t="str">
        <f>Info!C2</f>
        <v>სს "ზირაათ ბანკი საქართველო"</v>
      </c>
      <c r="D1" s="245"/>
      <c r="E1" s="245"/>
      <c r="F1" s="245"/>
      <c r="G1" s="245"/>
    </row>
    <row r="2" spans="1:11">
      <c r="A2" s="244" t="s">
        <v>1</v>
      </c>
      <c r="B2" s="684">
        <f>'1. key ratios'!B2</f>
        <v>45565</v>
      </c>
      <c r="C2" s="245"/>
      <c r="D2" s="245"/>
    </row>
    <row r="3" spans="1:11">
      <c r="B3" s="245"/>
      <c r="C3" s="245"/>
      <c r="D3" s="245"/>
    </row>
    <row r="4" spans="1:11">
      <c r="A4" s="244" t="s">
        <v>765</v>
      </c>
      <c r="B4" s="211" t="s">
        <v>172</v>
      </c>
      <c r="C4" s="245"/>
      <c r="D4" s="245"/>
    </row>
    <row r="5" spans="1:11" ht="30" customHeight="1">
      <c r="A5" s="858"/>
      <c r="B5" s="859"/>
      <c r="C5" s="856" t="s">
        <v>766</v>
      </c>
      <c r="D5" s="856"/>
      <c r="E5" s="856"/>
      <c r="F5" s="856" t="s">
        <v>767</v>
      </c>
      <c r="G5" s="856"/>
      <c r="H5" s="856"/>
      <c r="I5" s="856" t="s">
        <v>768</v>
      </c>
      <c r="J5" s="856"/>
      <c r="K5" s="857"/>
    </row>
    <row r="6" spans="1:11">
      <c r="A6" s="242"/>
      <c r="B6" s="243"/>
      <c r="C6" s="246" t="s">
        <v>6</v>
      </c>
      <c r="D6" s="246" t="s">
        <v>769</v>
      </c>
      <c r="E6" s="246" t="s">
        <v>8</v>
      </c>
      <c r="F6" s="246" t="s">
        <v>6</v>
      </c>
      <c r="G6" s="246" t="s">
        <v>769</v>
      </c>
      <c r="H6" s="246" t="s">
        <v>8</v>
      </c>
      <c r="I6" s="246" t="s">
        <v>6</v>
      </c>
      <c r="J6" s="246" t="s">
        <v>769</v>
      </c>
      <c r="K6" s="248" t="s">
        <v>8</v>
      </c>
    </row>
    <row r="7" spans="1:11">
      <c r="A7" s="249" t="s">
        <v>273</v>
      </c>
      <c r="B7" s="241"/>
      <c r="C7" s="241"/>
      <c r="D7" s="241"/>
      <c r="E7" s="241"/>
      <c r="F7" s="241"/>
      <c r="G7" s="241"/>
      <c r="H7" s="241"/>
      <c r="I7" s="241"/>
      <c r="J7" s="241"/>
      <c r="K7" s="250"/>
    </row>
    <row r="8" spans="1:11">
      <c r="A8" s="240">
        <v>1</v>
      </c>
      <c r="B8" s="220" t="s">
        <v>273</v>
      </c>
      <c r="C8" s="1"/>
      <c r="D8" s="1"/>
      <c r="E8" s="1"/>
      <c r="F8" s="221">
        <v>41651746.7596737</v>
      </c>
      <c r="G8" s="221">
        <v>95502162.950101107</v>
      </c>
      <c r="H8" s="221">
        <v>137153909.70977479</v>
      </c>
      <c r="I8" s="221">
        <v>22170229.986847904</v>
      </c>
      <c r="J8" s="221">
        <v>61649197.536393501</v>
      </c>
      <c r="K8" s="228">
        <v>83819427.523241401</v>
      </c>
    </row>
    <row r="9" spans="1:11">
      <c r="A9" s="249" t="s">
        <v>770</v>
      </c>
      <c r="B9" s="241"/>
      <c r="C9" s="241"/>
      <c r="D9" s="241"/>
      <c r="E9" s="241"/>
      <c r="F9" s="241"/>
      <c r="G9" s="241"/>
      <c r="H9" s="241"/>
      <c r="I9" s="241"/>
      <c r="J9" s="241"/>
      <c r="K9" s="250"/>
    </row>
    <row r="10" spans="1:11">
      <c r="A10" s="251">
        <v>2</v>
      </c>
      <c r="B10" s="222" t="s">
        <v>405</v>
      </c>
      <c r="C10" s="687">
        <v>9402879.2269538995</v>
      </c>
      <c r="D10" s="688">
        <v>58804289.747176103</v>
      </c>
      <c r="E10" s="688">
        <v>68207168.974130005</v>
      </c>
      <c r="F10" s="688">
        <v>3366939.6189813442</v>
      </c>
      <c r="G10" s="688">
        <v>19804926.209794603</v>
      </c>
      <c r="H10" s="688">
        <v>23171865.828775946</v>
      </c>
      <c r="I10" s="688">
        <v>774082.05395634007</v>
      </c>
      <c r="J10" s="688">
        <v>4810313.8009945005</v>
      </c>
      <c r="K10" s="689">
        <v>5584395.8549508406</v>
      </c>
    </row>
    <row r="11" spans="1:11">
      <c r="A11" s="251">
        <v>3</v>
      </c>
      <c r="B11" s="222" t="s">
        <v>407</v>
      </c>
      <c r="C11" s="687">
        <v>59189635.393365897</v>
      </c>
      <c r="D11" s="688">
        <v>155688581.8100529</v>
      </c>
      <c r="E11" s="688">
        <v>214878217.20341879</v>
      </c>
      <c r="F11" s="688">
        <v>21636520.969074849</v>
      </c>
      <c r="G11" s="688">
        <v>49451496.554896675</v>
      </c>
      <c r="H11" s="688">
        <v>71088017.523971528</v>
      </c>
      <c r="I11" s="688">
        <v>16509050.150004469</v>
      </c>
      <c r="J11" s="688">
        <v>79820760.608327597</v>
      </c>
      <c r="K11" s="689">
        <v>96329810.758332074</v>
      </c>
    </row>
    <row r="12" spans="1:11">
      <c r="A12" s="251">
        <v>4</v>
      </c>
      <c r="B12" s="222" t="s">
        <v>409</v>
      </c>
      <c r="C12" s="687">
        <v>0</v>
      </c>
      <c r="D12" s="688">
        <v>0</v>
      </c>
      <c r="E12" s="688">
        <v>0</v>
      </c>
      <c r="F12" s="688">
        <v>0</v>
      </c>
      <c r="G12" s="688">
        <v>0</v>
      </c>
      <c r="H12" s="688">
        <v>0</v>
      </c>
      <c r="I12" s="688">
        <v>0</v>
      </c>
      <c r="J12" s="688">
        <v>0</v>
      </c>
      <c r="K12" s="689">
        <v>0</v>
      </c>
    </row>
    <row r="13" spans="1:11">
      <c r="A13" s="251">
        <v>5</v>
      </c>
      <c r="B13" s="222" t="s">
        <v>411</v>
      </c>
      <c r="C13" s="687">
        <v>43862213.016194895</v>
      </c>
      <c r="D13" s="688">
        <v>74123971.748116598</v>
      </c>
      <c r="E13" s="688">
        <v>117986184.76431149</v>
      </c>
      <c r="F13" s="688">
        <v>6059277.7065650532</v>
      </c>
      <c r="G13" s="688">
        <v>8634030.4086361155</v>
      </c>
      <c r="H13" s="688">
        <v>14693308.115201168</v>
      </c>
      <c r="I13" s="688">
        <v>2477486.9444021252</v>
      </c>
      <c r="J13" s="688">
        <v>3896149.3882337506</v>
      </c>
      <c r="K13" s="689">
        <v>6373636.3326358758</v>
      </c>
    </row>
    <row r="14" spans="1:11">
      <c r="A14" s="251">
        <v>6</v>
      </c>
      <c r="B14" s="222" t="s">
        <v>413</v>
      </c>
      <c r="C14" s="687"/>
      <c r="D14" s="688"/>
      <c r="E14" s="688"/>
      <c r="F14" s="688">
        <v>0</v>
      </c>
      <c r="G14" s="688">
        <v>0</v>
      </c>
      <c r="H14" s="688">
        <v>0</v>
      </c>
      <c r="I14" s="688"/>
      <c r="J14" s="688"/>
      <c r="K14" s="689"/>
    </row>
    <row r="15" spans="1:11">
      <c r="A15" s="251">
        <v>7</v>
      </c>
      <c r="B15" s="222" t="s">
        <v>415</v>
      </c>
      <c r="C15" s="687">
        <v>360375.24739069998</v>
      </c>
      <c r="D15" s="688">
        <v>2851091.3434591996</v>
      </c>
      <c r="E15" s="688">
        <v>3211466.5908498997</v>
      </c>
      <c r="F15" s="688">
        <v>1713.0835869</v>
      </c>
      <c r="G15" s="688">
        <v>0</v>
      </c>
      <c r="H15" s="688">
        <v>1713.0835869</v>
      </c>
      <c r="I15" s="688">
        <v>1713.0835869</v>
      </c>
      <c r="J15" s="688">
        <v>0</v>
      </c>
      <c r="K15" s="689">
        <v>1713.0835869</v>
      </c>
    </row>
    <row r="16" spans="1:11">
      <c r="A16" s="251">
        <v>8</v>
      </c>
      <c r="B16" s="223" t="s">
        <v>771</v>
      </c>
      <c r="C16" s="687">
        <v>112815102.8839054</v>
      </c>
      <c r="D16" s="688">
        <v>291467934.64880478</v>
      </c>
      <c r="E16" s="688">
        <v>404283037.53271013</v>
      </c>
      <c r="F16" s="688">
        <v>31064451.378208145</v>
      </c>
      <c r="G16" s="688">
        <v>77890453.173327386</v>
      </c>
      <c r="H16" s="688">
        <v>108954904.55153555</v>
      </c>
      <c r="I16" s="688">
        <v>19762332.231949836</v>
      </c>
      <c r="J16" s="688">
        <v>88527223.797555849</v>
      </c>
      <c r="K16" s="689">
        <v>108289556.0295057</v>
      </c>
    </row>
    <row r="17" spans="1:11">
      <c r="A17" s="249" t="s">
        <v>772</v>
      </c>
      <c r="B17" s="241"/>
      <c r="C17" s="241"/>
      <c r="D17" s="241"/>
      <c r="E17" s="241"/>
      <c r="F17" s="241"/>
      <c r="G17" s="241"/>
      <c r="H17" s="241"/>
      <c r="I17" s="241"/>
      <c r="J17" s="241"/>
      <c r="K17" s="250"/>
    </row>
    <row r="18" spans="1:11">
      <c r="A18" s="251">
        <v>9</v>
      </c>
      <c r="B18" s="222" t="s">
        <v>773</v>
      </c>
      <c r="C18" s="687">
        <v>0</v>
      </c>
      <c r="D18" s="688">
        <v>0</v>
      </c>
      <c r="E18" s="688">
        <v>0</v>
      </c>
      <c r="F18" s="688"/>
      <c r="G18" s="688"/>
      <c r="H18" s="688">
        <v>0</v>
      </c>
      <c r="I18" s="688">
        <v>0</v>
      </c>
      <c r="J18" s="688">
        <v>0</v>
      </c>
      <c r="K18" s="689">
        <v>0</v>
      </c>
    </row>
    <row r="19" spans="1:11">
      <c r="A19" s="251">
        <v>10</v>
      </c>
      <c r="B19" s="222" t="s">
        <v>774</v>
      </c>
      <c r="C19" s="687">
        <v>161620223.8213048</v>
      </c>
      <c r="D19" s="688">
        <v>130860989.1211085</v>
      </c>
      <c r="E19" s="688">
        <v>292481212.94241333</v>
      </c>
      <c r="F19" s="688">
        <v>3533676.5339345997</v>
      </c>
      <c r="G19" s="688">
        <v>2306623.6786451</v>
      </c>
      <c r="H19" s="688">
        <v>5840300.2125796992</v>
      </c>
      <c r="I19" s="688">
        <v>23015193.306760397</v>
      </c>
      <c r="J19" s="688">
        <v>36300119.860072203</v>
      </c>
      <c r="K19" s="689">
        <v>59315313.166832596</v>
      </c>
    </row>
    <row r="20" spans="1:11">
      <c r="A20" s="251">
        <v>11</v>
      </c>
      <c r="B20" s="222" t="s">
        <v>417</v>
      </c>
      <c r="C20" s="687">
        <v>173767.30728199997</v>
      </c>
      <c r="D20" s="688">
        <v>39343.287948600002</v>
      </c>
      <c r="E20" s="688">
        <v>213110.59523059998</v>
      </c>
      <c r="F20" s="688">
        <v>14130.4347825</v>
      </c>
      <c r="G20" s="688">
        <v>0</v>
      </c>
      <c r="H20" s="688">
        <v>14130.4347825</v>
      </c>
      <c r="I20" s="688">
        <v>14130.4347825</v>
      </c>
      <c r="J20" s="688">
        <v>0</v>
      </c>
      <c r="K20" s="689">
        <v>14130.4347825</v>
      </c>
    </row>
    <row r="21" spans="1:11">
      <c r="A21" s="158">
        <v>12</v>
      </c>
      <c r="B21" s="252" t="s">
        <v>775</v>
      </c>
      <c r="C21" s="690">
        <v>161793991.1285868</v>
      </c>
      <c r="D21" s="253">
        <v>130900332.4090571</v>
      </c>
      <c r="E21" s="690">
        <v>292694323.53764391</v>
      </c>
      <c r="F21" s="253">
        <v>3547806.9687170996</v>
      </c>
      <c r="G21" s="253">
        <v>2306623.6786451</v>
      </c>
      <c r="H21" s="253">
        <v>5854430.6473621996</v>
      </c>
      <c r="I21" s="253">
        <v>23029323.741542898</v>
      </c>
      <c r="J21" s="253">
        <v>36300119.860072203</v>
      </c>
      <c r="K21" s="691">
        <v>59329443.601615094</v>
      </c>
    </row>
    <row r="22" spans="1:11" ht="38.25" customHeight="1">
      <c r="A22" s="238"/>
      <c r="B22" s="239"/>
      <c r="C22" s="239"/>
      <c r="D22" s="239"/>
      <c r="E22" s="239"/>
      <c r="F22" s="855" t="s">
        <v>776</v>
      </c>
      <c r="G22" s="856"/>
      <c r="H22" s="856"/>
      <c r="I22" s="855" t="s">
        <v>777</v>
      </c>
      <c r="J22" s="856"/>
      <c r="K22" s="857"/>
    </row>
    <row r="23" spans="1:11">
      <c r="A23" s="229">
        <v>13</v>
      </c>
      <c r="B23" s="224" t="s">
        <v>273</v>
      </c>
      <c r="C23" s="237"/>
      <c r="D23" s="237"/>
      <c r="E23" s="237"/>
      <c r="F23" s="225">
        <v>41651746.7596737</v>
      </c>
      <c r="G23" s="225">
        <v>95502162.950101107</v>
      </c>
      <c r="H23" s="225">
        <v>137153909.70977482</v>
      </c>
      <c r="I23" s="225">
        <v>22170229.986847904</v>
      </c>
      <c r="J23" s="225">
        <v>61649197.536393501</v>
      </c>
      <c r="K23" s="230">
        <v>83819427.523241416</v>
      </c>
    </row>
    <row r="24" spans="1:11">
      <c r="A24" s="231">
        <v>14</v>
      </c>
      <c r="B24" s="226" t="s">
        <v>778</v>
      </c>
      <c r="C24" s="254"/>
      <c r="D24" s="235"/>
      <c r="E24" s="236"/>
      <c r="F24" s="692">
        <v>27516644.409491044</v>
      </c>
      <c r="G24" s="692">
        <v>75583829.494682297</v>
      </c>
      <c r="H24" s="692">
        <v>103100473.90417334</v>
      </c>
      <c r="I24" s="692">
        <v>4940583.057987459</v>
      </c>
      <c r="J24" s="692">
        <v>52227103.937483646</v>
      </c>
      <c r="K24" s="232">
        <v>48960112.427890584</v>
      </c>
    </row>
    <row r="25" spans="1:11">
      <c r="A25" s="233">
        <v>15</v>
      </c>
      <c r="B25" s="227" t="s">
        <v>146</v>
      </c>
      <c r="C25" s="234"/>
      <c r="D25" s="234"/>
      <c r="E25" s="234"/>
      <c r="F25" s="693">
        <v>1.51369280860813</v>
      </c>
      <c r="G25" s="693">
        <v>1.263526386378983</v>
      </c>
      <c r="H25" s="693">
        <v>1.330293688438837</v>
      </c>
      <c r="I25" s="693">
        <v>4.4873711719116249</v>
      </c>
      <c r="J25" s="693">
        <v>1.1804062046057195</v>
      </c>
      <c r="K25" s="694">
        <v>1.7119941798886249</v>
      </c>
    </row>
    <row r="28" spans="1:11" ht="38.25">
      <c r="B28" s="24" t="s">
        <v>779</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30" sqref="B30"/>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84">
        <f>'1. key ratios'!B2</f>
        <v>45565</v>
      </c>
    </row>
    <row r="3" spans="1:14" ht="14.25" customHeight="1"/>
    <row r="4" spans="1:14">
      <c r="A4" s="3" t="s">
        <v>679</v>
      </c>
      <c r="B4" s="57" t="s">
        <v>173</v>
      </c>
    </row>
    <row r="5" spans="1:14" s="26" customFormat="1" ht="12.75">
      <c r="A5" s="120"/>
      <c r="B5" s="121"/>
      <c r="C5" s="122" t="s">
        <v>680</v>
      </c>
      <c r="D5" s="122" t="s">
        <v>681</v>
      </c>
      <c r="E5" s="122" t="s">
        <v>682</v>
      </c>
      <c r="F5" s="122" t="s">
        <v>683</v>
      </c>
      <c r="G5" s="122" t="s">
        <v>684</v>
      </c>
      <c r="H5" s="122" t="s">
        <v>685</v>
      </c>
      <c r="I5" s="122" t="s">
        <v>686</v>
      </c>
      <c r="J5" s="122" t="s">
        <v>687</v>
      </c>
      <c r="K5" s="122" t="s">
        <v>688</v>
      </c>
      <c r="L5" s="122" t="s">
        <v>689</v>
      </c>
      <c r="M5" s="122" t="s">
        <v>690</v>
      </c>
      <c r="N5" s="123" t="s">
        <v>691</v>
      </c>
    </row>
    <row r="6" spans="1:14" ht="45">
      <c r="A6" s="112"/>
      <c r="B6" s="69"/>
      <c r="C6" s="70" t="s">
        <v>692</v>
      </c>
      <c r="D6" s="71" t="s">
        <v>693</v>
      </c>
      <c r="E6" s="72" t="s">
        <v>694</v>
      </c>
      <c r="F6" s="73">
        <v>0</v>
      </c>
      <c r="G6" s="73">
        <v>0.2</v>
      </c>
      <c r="H6" s="73">
        <v>0.35</v>
      </c>
      <c r="I6" s="73">
        <v>0.5</v>
      </c>
      <c r="J6" s="73">
        <v>0.75</v>
      </c>
      <c r="K6" s="73">
        <v>1</v>
      </c>
      <c r="L6" s="73">
        <v>1.5</v>
      </c>
      <c r="M6" s="73">
        <v>2.5</v>
      </c>
      <c r="N6" s="113" t="s">
        <v>173</v>
      </c>
    </row>
    <row r="7" spans="1:14">
      <c r="A7" s="114">
        <v>1</v>
      </c>
      <c r="B7" s="74" t="s">
        <v>695</v>
      </c>
      <c r="C7" s="196">
        <f>SUM(C8:C13)</f>
        <v>0</v>
      </c>
      <c r="D7" s="69"/>
      <c r="E7" s="199">
        <f t="shared" ref="E7:M7" si="0">SUM(E8:E13)</f>
        <v>0</v>
      </c>
      <c r="F7" s="196">
        <f>SUM(F8:F13)</f>
        <v>0</v>
      </c>
      <c r="G7" s="196">
        <f t="shared" si="0"/>
        <v>0</v>
      </c>
      <c r="H7" s="196">
        <f t="shared" si="0"/>
        <v>0</v>
      </c>
      <c r="I7" s="196">
        <f t="shared" si="0"/>
        <v>0</v>
      </c>
      <c r="J7" s="196">
        <f t="shared" si="0"/>
        <v>0</v>
      </c>
      <c r="K7" s="196">
        <f t="shared" si="0"/>
        <v>0</v>
      </c>
      <c r="L7" s="196">
        <f t="shared" si="0"/>
        <v>0</v>
      </c>
      <c r="M7" s="196">
        <f t="shared" si="0"/>
        <v>0</v>
      </c>
      <c r="N7" s="115">
        <f>SUM(N8:N13)</f>
        <v>0</v>
      </c>
    </row>
    <row r="8" spans="1:14">
      <c r="A8" s="114">
        <v>1.1000000000000001</v>
      </c>
      <c r="B8" s="75" t="s">
        <v>696</v>
      </c>
      <c r="C8" s="197">
        <v>0</v>
      </c>
      <c r="D8" s="76">
        <v>0.02</v>
      </c>
      <c r="E8" s="199">
        <f>C8*D8</f>
        <v>0</v>
      </c>
      <c r="F8" s="197"/>
      <c r="G8" s="197"/>
      <c r="H8" s="197"/>
      <c r="I8" s="197"/>
      <c r="J8" s="197"/>
      <c r="K8" s="197"/>
      <c r="L8" s="197"/>
      <c r="M8" s="197"/>
      <c r="N8" s="115">
        <f>SUMPRODUCT($F$6:$M$6,F8:M8)</f>
        <v>0</v>
      </c>
    </row>
    <row r="9" spans="1:14">
      <c r="A9" s="114">
        <v>1.2</v>
      </c>
      <c r="B9" s="75" t="s">
        <v>697</v>
      </c>
      <c r="C9" s="197">
        <v>0</v>
      </c>
      <c r="D9" s="76">
        <v>0.05</v>
      </c>
      <c r="E9" s="199">
        <f>C9*D9</f>
        <v>0</v>
      </c>
      <c r="F9" s="197"/>
      <c r="G9" s="197"/>
      <c r="H9" s="197"/>
      <c r="I9" s="197"/>
      <c r="J9" s="197"/>
      <c r="K9" s="197"/>
      <c r="L9" s="197"/>
      <c r="M9" s="197"/>
      <c r="N9" s="115">
        <f t="shared" ref="N9:N12" si="1">SUMPRODUCT($F$6:$M$6,F9:M9)</f>
        <v>0</v>
      </c>
    </row>
    <row r="10" spans="1:14">
      <c r="A10" s="114">
        <v>1.3</v>
      </c>
      <c r="B10" s="75" t="s">
        <v>698</v>
      </c>
      <c r="C10" s="197">
        <v>0</v>
      </c>
      <c r="D10" s="76">
        <v>0.08</v>
      </c>
      <c r="E10" s="199">
        <f>C10*D10</f>
        <v>0</v>
      </c>
      <c r="F10" s="197"/>
      <c r="G10" s="197"/>
      <c r="H10" s="197"/>
      <c r="I10" s="197"/>
      <c r="J10" s="197"/>
      <c r="K10" s="197"/>
      <c r="L10" s="197"/>
      <c r="M10" s="197"/>
      <c r="N10" s="115">
        <f>SUMPRODUCT($F$6:$M$6,F10:M10)</f>
        <v>0</v>
      </c>
    </row>
    <row r="11" spans="1:14">
      <c r="A11" s="114">
        <v>1.4</v>
      </c>
      <c r="B11" s="75" t="s">
        <v>699</v>
      </c>
      <c r="C11" s="197">
        <v>0</v>
      </c>
      <c r="D11" s="76">
        <v>0.11</v>
      </c>
      <c r="E11" s="199">
        <f>C11*D11</f>
        <v>0</v>
      </c>
      <c r="F11" s="197"/>
      <c r="G11" s="197"/>
      <c r="H11" s="197"/>
      <c r="I11" s="197"/>
      <c r="J11" s="197"/>
      <c r="K11" s="197"/>
      <c r="L11" s="197"/>
      <c r="M11" s="197"/>
      <c r="N11" s="115">
        <f t="shared" si="1"/>
        <v>0</v>
      </c>
    </row>
    <row r="12" spans="1:14">
      <c r="A12" s="114">
        <v>1.5</v>
      </c>
      <c r="B12" s="75" t="s">
        <v>700</v>
      </c>
      <c r="C12" s="197">
        <v>0</v>
      </c>
      <c r="D12" s="76">
        <v>0.14000000000000001</v>
      </c>
      <c r="E12" s="199">
        <f>C12*D12</f>
        <v>0</v>
      </c>
      <c r="F12" s="197"/>
      <c r="G12" s="197"/>
      <c r="H12" s="197"/>
      <c r="I12" s="197"/>
      <c r="J12" s="197"/>
      <c r="K12" s="197"/>
      <c r="L12" s="197"/>
      <c r="M12" s="197"/>
      <c r="N12" s="115">
        <f t="shared" si="1"/>
        <v>0</v>
      </c>
    </row>
    <row r="13" spans="1:14">
      <c r="A13" s="114">
        <v>1.6</v>
      </c>
      <c r="B13" s="77" t="s">
        <v>701</v>
      </c>
      <c r="C13" s="197">
        <v>0</v>
      </c>
      <c r="D13" s="78"/>
      <c r="E13" s="197"/>
      <c r="F13" s="197"/>
      <c r="G13" s="197"/>
      <c r="H13" s="197"/>
      <c r="I13" s="197"/>
      <c r="J13" s="197"/>
      <c r="K13" s="197"/>
      <c r="L13" s="197"/>
      <c r="M13" s="197"/>
      <c r="N13" s="115">
        <f>SUMPRODUCT($F$6:$M$6,F13:M13)</f>
        <v>0</v>
      </c>
    </row>
    <row r="14" spans="1:14">
      <c r="A14" s="114">
        <v>2</v>
      </c>
      <c r="B14" s="79" t="s">
        <v>702</v>
      </c>
      <c r="C14" s="196">
        <f>SUM(C15:C20)</f>
        <v>0</v>
      </c>
      <c r="D14" s="69"/>
      <c r="E14" s="199">
        <f t="shared" ref="E14:M14" si="2">SUM(E15:E20)</f>
        <v>0</v>
      </c>
      <c r="F14" s="197">
        <f t="shared" si="2"/>
        <v>0</v>
      </c>
      <c r="G14" s="197">
        <f t="shared" si="2"/>
        <v>0</v>
      </c>
      <c r="H14" s="197">
        <f t="shared" si="2"/>
        <v>0</v>
      </c>
      <c r="I14" s="197">
        <f t="shared" si="2"/>
        <v>0</v>
      </c>
      <c r="J14" s="197">
        <f t="shared" si="2"/>
        <v>0</v>
      </c>
      <c r="K14" s="197">
        <f t="shared" si="2"/>
        <v>0</v>
      </c>
      <c r="L14" s="197">
        <f t="shared" si="2"/>
        <v>0</v>
      </c>
      <c r="M14" s="197">
        <f t="shared" si="2"/>
        <v>0</v>
      </c>
      <c r="N14" s="115">
        <f>SUM(N15:N20)</f>
        <v>0</v>
      </c>
    </row>
    <row r="15" spans="1:14">
      <c r="A15" s="114">
        <v>2.1</v>
      </c>
      <c r="B15" s="77" t="s">
        <v>696</v>
      </c>
      <c r="C15" s="197"/>
      <c r="D15" s="76">
        <v>5.0000000000000001E-3</v>
      </c>
      <c r="E15" s="199">
        <f>C15*D15</f>
        <v>0</v>
      </c>
      <c r="F15" s="197"/>
      <c r="G15" s="197"/>
      <c r="H15" s="197"/>
      <c r="I15" s="197"/>
      <c r="J15" s="197"/>
      <c r="K15" s="197"/>
      <c r="L15" s="197"/>
      <c r="M15" s="197"/>
      <c r="N15" s="115">
        <f>SUMPRODUCT($F$6:$M$6,F15:M15)</f>
        <v>0</v>
      </c>
    </row>
    <row r="16" spans="1:14">
      <c r="A16" s="114">
        <v>2.2000000000000002</v>
      </c>
      <c r="B16" s="77" t="s">
        <v>697</v>
      </c>
      <c r="C16" s="197"/>
      <c r="D16" s="76">
        <v>0.01</v>
      </c>
      <c r="E16" s="199">
        <f>C16*D16</f>
        <v>0</v>
      </c>
      <c r="F16" s="197"/>
      <c r="G16" s="197"/>
      <c r="H16" s="197"/>
      <c r="I16" s="197"/>
      <c r="J16" s="197"/>
      <c r="K16" s="197"/>
      <c r="L16" s="197"/>
      <c r="M16" s="197"/>
      <c r="N16" s="115">
        <f t="shared" ref="N16:N20" si="3">SUMPRODUCT($F$6:$M$6,F16:M16)</f>
        <v>0</v>
      </c>
    </row>
    <row r="17" spans="1:14">
      <c r="A17" s="114">
        <v>2.2999999999999998</v>
      </c>
      <c r="B17" s="77" t="s">
        <v>698</v>
      </c>
      <c r="C17" s="197"/>
      <c r="D17" s="76">
        <v>0.02</v>
      </c>
      <c r="E17" s="199">
        <f>C17*D17</f>
        <v>0</v>
      </c>
      <c r="F17" s="197"/>
      <c r="G17" s="197"/>
      <c r="H17" s="197"/>
      <c r="I17" s="197"/>
      <c r="J17" s="197"/>
      <c r="K17" s="197"/>
      <c r="L17" s="197"/>
      <c r="M17" s="197"/>
      <c r="N17" s="115">
        <f t="shared" si="3"/>
        <v>0</v>
      </c>
    </row>
    <row r="18" spans="1:14">
      <c r="A18" s="114">
        <v>2.4</v>
      </c>
      <c r="B18" s="77" t="s">
        <v>699</v>
      </c>
      <c r="C18" s="197"/>
      <c r="D18" s="76">
        <v>0.03</v>
      </c>
      <c r="E18" s="199">
        <f>C18*D18</f>
        <v>0</v>
      </c>
      <c r="F18" s="197"/>
      <c r="G18" s="197"/>
      <c r="H18" s="197"/>
      <c r="I18" s="197"/>
      <c r="J18" s="197"/>
      <c r="K18" s="197"/>
      <c r="L18" s="197"/>
      <c r="M18" s="197"/>
      <c r="N18" s="115">
        <f t="shared" si="3"/>
        <v>0</v>
      </c>
    </row>
    <row r="19" spans="1:14">
      <c r="A19" s="114">
        <v>2.5</v>
      </c>
      <c r="B19" s="77" t="s">
        <v>700</v>
      </c>
      <c r="C19" s="197"/>
      <c r="D19" s="76">
        <v>0.04</v>
      </c>
      <c r="E19" s="199">
        <f>C19*D19</f>
        <v>0</v>
      </c>
      <c r="F19" s="197"/>
      <c r="G19" s="197"/>
      <c r="H19" s="197"/>
      <c r="I19" s="197"/>
      <c r="J19" s="197"/>
      <c r="K19" s="197"/>
      <c r="L19" s="197"/>
      <c r="M19" s="197"/>
      <c r="N19" s="115">
        <f t="shared" si="3"/>
        <v>0</v>
      </c>
    </row>
    <row r="20" spans="1:14">
      <c r="A20" s="114">
        <v>2.6</v>
      </c>
      <c r="B20" s="77" t="s">
        <v>701</v>
      </c>
      <c r="C20" s="197"/>
      <c r="D20" s="78"/>
      <c r="E20" s="200"/>
      <c r="F20" s="197"/>
      <c r="G20" s="197"/>
      <c r="H20" s="197"/>
      <c r="I20" s="197"/>
      <c r="J20" s="197"/>
      <c r="K20" s="197"/>
      <c r="L20" s="197"/>
      <c r="M20" s="197"/>
      <c r="N20" s="115">
        <f t="shared" si="3"/>
        <v>0</v>
      </c>
    </row>
    <row r="21" spans="1:14">
      <c r="A21" s="116">
        <v>3</v>
      </c>
      <c r="B21" s="117" t="s">
        <v>8</v>
      </c>
      <c r="C21" s="198">
        <f>C14+C7</f>
        <v>0</v>
      </c>
      <c r="D21" s="118"/>
      <c r="E21" s="201">
        <f>E14+E7</f>
        <v>0</v>
      </c>
      <c r="F21" s="202">
        <f>F7+F14</f>
        <v>0</v>
      </c>
      <c r="G21" s="202">
        <f t="shared" ref="G21:L21" si="4">G7+G14</f>
        <v>0</v>
      </c>
      <c r="H21" s="202">
        <f t="shared" si="4"/>
        <v>0</v>
      </c>
      <c r="I21" s="202">
        <f t="shared" si="4"/>
        <v>0</v>
      </c>
      <c r="J21" s="202">
        <f t="shared" si="4"/>
        <v>0</v>
      </c>
      <c r="K21" s="202">
        <f t="shared" si="4"/>
        <v>0</v>
      </c>
      <c r="L21" s="202">
        <f t="shared" si="4"/>
        <v>0</v>
      </c>
      <c r="M21" s="202">
        <f>M7+M14</f>
        <v>0</v>
      </c>
      <c r="N21" s="119">
        <f>N14+N7</f>
        <v>0</v>
      </c>
    </row>
    <row r="22" spans="1:14">
      <c r="E22" s="203"/>
      <c r="F22" s="203"/>
      <c r="G22" s="203"/>
      <c r="H22" s="203"/>
      <c r="I22" s="203"/>
      <c r="J22" s="203"/>
      <c r="K22" s="203"/>
      <c r="L22" s="203"/>
      <c r="M22" s="203"/>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B3" sqref="B3"/>
    </sheetView>
  </sheetViews>
  <sheetFormatPr defaultRowHeight="15"/>
  <cols>
    <col min="1" max="1" width="11.42578125" customWidth="1"/>
    <col min="2" max="2" width="76.85546875" style="5" customWidth="1"/>
    <col min="3" max="3" width="22.85546875" customWidth="1"/>
  </cols>
  <sheetData>
    <row r="1" spans="1:3">
      <c r="A1" s="244" t="s">
        <v>0</v>
      </c>
      <c r="B1" s="5" t="str">
        <f>Info!C2</f>
        <v>სს "ზირაათ ბანკი საქართველო"</v>
      </c>
    </row>
    <row r="2" spans="1:3">
      <c r="A2" s="244" t="s">
        <v>1</v>
      </c>
      <c r="B2" s="684">
        <f>'1. key ratios'!B2</f>
        <v>45565</v>
      </c>
    </row>
    <row r="3" spans="1:3">
      <c r="A3" s="244"/>
    </row>
    <row r="4" spans="1:3">
      <c r="A4" s="244" t="s">
        <v>703</v>
      </c>
      <c r="B4" s="5" t="s">
        <v>174</v>
      </c>
    </row>
    <row r="5" spans="1:3">
      <c r="A5" s="295"/>
      <c r="B5" s="295" t="s">
        <v>704</v>
      </c>
      <c r="C5" s="307"/>
    </row>
    <row r="6" spans="1:3">
      <c r="A6" s="296">
        <v>1</v>
      </c>
      <c r="B6" s="308" t="s">
        <v>705</v>
      </c>
      <c r="C6" s="309">
        <v>234172806.4585</v>
      </c>
    </row>
    <row r="7" spans="1:3">
      <c r="A7" s="296">
        <v>2</v>
      </c>
      <c r="B7" s="308" t="s">
        <v>706</v>
      </c>
      <c r="C7" s="309">
        <v>-764832.47</v>
      </c>
    </row>
    <row r="8" spans="1:3">
      <c r="A8" s="297">
        <v>3</v>
      </c>
      <c r="B8" s="310" t="s">
        <v>707</v>
      </c>
      <c r="C8" s="311">
        <v>233407973.9885</v>
      </c>
    </row>
    <row r="9" spans="1:3">
      <c r="A9" s="298"/>
      <c r="B9" s="298" t="s">
        <v>708</v>
      </c>
      <c r="C9" s="312"/>
    </row>
    <row r="10" spans="1:3">
      <c r="A10" s="299">
        <v>4</v>
      </c>
      <c r="B10" s="313" t="s">
        <v>709</v>
      </c>
      <c r="C10" s="309"/>
    </row>
    <row r="11" spans="1:3">
      <c r="A11" s="299">
        <v>5</v>
      </c>
      <c r="B11" s="314" t="s">
        <v>710</v>
      </c>
      <c r="C11" s="309"/>
    </row>
    <row r="12" spans="1:3">
      <c r="A12" s="299" t="s">
        <v>711</v>
      </c>
      <c r="B12" s="308" t="s">
        <v>712</v>
      </c>
      <c r="C12" s="311">
        <v>0</v>
      </c>
    </row>
    <row r="13" spans="1:3">
      <c r="A13" s="300">
        <v>6</v>
      </c>
      <c r="B13" s="315" t="s">
        <v>713</v>
      </c>
      <c r="C13" s="309"/>
    </row>
    <row r="14" spans="1:3">
      <c r="A14" s="300">
        <v>7</v>
      </c>
      <c r="B14" s="316" t="s">
        <v>714</v>
      </c>
      <c r="C14" s="309"/>
    </row>
    <row r="15" spans="1:3">
      <c r="A15" s="301">
        <v>8</v>
      </c>
      <c r="B15" s="308" t="s">
        <v>715</v>
      </c>
      <c r="C15" s="309"/>
    </row>
    <row r="16" spans="1:3" ht="24">
      <c r="A16" s="300">
        <v>9</v>
      </c>
      <c r="B16" s="316" t="s">
        <v>716</v>
      </c>
      <c r="C16" s="309"/>
    </row>
    <row r="17" spans="1:3">
      <c r="A17" s="300">
        <v>10</v>
      </c>
      <c r="B17" s="316" t="s">
        <v>717</v>
      </c>
      <c r="C17" s="309"/>
    </row>
    <row r="18" spans="1:3">
      <c r="A18" s="302">
        <v>11</v>
      </c>
      <c r="B18" s="317" t="s">
        <v>718</v>
      </c>
      <c r="C18" s="311">
        <v>0</v>
      </c>
    </row>
    <row r="19" spans="1:3">
      <c r="A19" s="298"/>
      <c r="B19" s="298" t="s">
        <v>719</v>
      </c>
      <c r="C19" s="318"/>
    </row>
    <row r="20" spans="1:3">
      <c r="A20" s="300">
        <v>12</v>
      </c>
      <c r="B20" s="313" t="s">
        <v>720</v>
      </c>
      <c r="C20" s="309"/>
    </row>
    <row r="21" spans="1:3">
      <c r="A21" s="300">
        <v>13</v>
      </c>
      <c r="B21" s="313" t="s">
        <v>721</v>
      </c>
      <c r="C21" s="309"/>
    </row>
    <row r="22" spans="1:3">
      <c r="A22" s="300">
        <v>14</v>
      </c>
      <c r="B22" s="313" t="s">
        <v>722</v>
      </c>
      <c r="C22" s="309"/>
    </row>
    <row r="23" spans="1:3" ht="24">
      <c r="A23" s="300" t="s">
        <v>723</v>
      </c>
      <c r="B23" s="313" t="s">
        <v>724</v>
      </c>
      <c r="C23" s="309"/>
    </row>
    <row r="24" spans="1:3">
      <c r="A24" s="300">
        <v>15</v>
      </c>
      <c r="B24" s="313" t="s">
        <v>725</v>
      </c>
      <c r="C24" s="309"/>
    </row>
    <row r="25" spans="1:3">
      <c r="A25" s="300" t="s">
        <v>726</v>
      </c>
      <c r="B25" s="308" t="s">
        <v>727</v>
      </c>
      <c r="C25" s="309"/>
    </row>
    <row r="26" spans="1:3">
      <c r="A26" s="302">
        <v>16</v>
      </c>
      <c r="B26" s="317" t="s">
        <v>728</v>
      </c>
      <c r="C26" s="311">
        <v>0</v>
      </c>
    </row>
    <row r="27" spans="1:3">
      <c r="A27" s="298"/>
      <c r="B27" s="298" t="s">
        <v>729</v>
      </c>
      <c r="C27" s="312"/>
    </row>
    <row r="28" spans="1:3">
      <c r="A28" s="299">
        <v>17</v>
      </c>
      <c r="B28" s="308" t="s">
        <v>730</v>
      </c>
      <c r="C28" s="309">
        <v>61329076.026100002</v>
      </c>
    </row>
    <row r="29" spans="1:3">
      <c r="A29" s="299">
        <v>18</v>
      </c>
      <c r="B29" s="308" t="s">
        <v>731</v>
      </c>
      <c r="C29" s="309">
        <v>-31505371.508420002</v>
      </c>
    </row>
    <row r="30" spans="1:3">
      <c r="A30" s="302">
        <v>19</v>
      </c>
      <c r="B30" s="317" t="s">
        <v>732</v>
      </c>
      <c r="C30" s="311">
        <v>29823704.517680001</v>
      </c>
    </row>
    <row r="31" spans="1:3">
      <c r="A31" s="303"/>
      <c r="B31" s="298" t="s">
        <v>733</v>
      </c>
      <c r="C31" s="312"/>
    </row>
    <row r="32" spans="1:3">
      <c r="A32" s="299" t="s">
        <v>734</v>
      </c>
      <c r="B32" s="313" t="s">
        <v>735</v>
      </c>
      <c r="C32" s="319"/>
    </row>
    <row r="33" spans="1:3">
      <c r="A33" s="299" t="s">
        <v>736</v>
      </c>
      <c r="B33" s="314" t="s">
        <v>737</v>
      </c>
      <c r="C33" s="319"/>
    </row>
    <row r="34" spans="1:3">
      <c r="A34" s="298"/>
      <c r="B34" s="298" t="s">
        <v>738</v>
      </c>
      <c r="C34" s="312"/>
    </row>
    <row r="35" spans="1:3">
      <c r="A35" s="302">
        <v>20</v>
      </c>
      <c r="B35" s="317" t="s">
        <v>114</v>
      </c>
      <c r="C35" s="311">
        <v>80834893.057000011</v>
      </c>
    </row>
    <row r="36" spans="1:3">
      <c r="A36" s="302">
        <v>21</v>
      </c>
      <c r="B36" s="317" t="s">
        <v>739</v>
      </c>
      <c r="C36" s="311">
        <v>263231678.50617999</v>
      </c>
    </row>
    <row r="37" spans="1:3">
      <c r="A37" s="304"/>
      <c r="B37" s="304" t="s">
        <v>174</v>
      </c>
      <c r="C37" s="312"/>
    </row>
    <row r="38" spans="1:3">
      <c r="A38" s="302">
        <v>22</v>
      </c>
      <c r="B38" s="317" t="s">
        <v>174</v>
      </c>
      <c r="C38" s="724">
        <v>0.30708649322046633</v>
      </c>
    </row>
    <row r="39" spans="1:3">
      <c r="A39" s="304"/>
      <c r="B39" s="304" t="s">
        <v>740</v>
      </c>
      <c r="C39" s="312"/>
    </row>
    <row r="40" spans="1:3">
      <c r="A40" s="305" t="s">
        <v>741</v>
      </c>
      <c r="B40" s="313" t="s">
        <v>742</v>
      </c>
      <c r="C40" s="319"/>
    </row>
    <row r="41" spans="1:3">
      <c r="A41" s="306" t="s">
        <v>743</v>
      </c>
      <c r="B41" s="314" t="s">
        <v>744</v>
      </c>
      <c r="C41" s="319"/>
    </row>
    <row r="43" spans="1:3">
      <c r="B43" s="328" t="s">
        <v>745</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16" activePane="bottomRight" state="frozen"/>
      <selection pane="topRight" activeCell="C1" sqref="C1"/>
      <selection pane="bottomLeft" activeCell="A7" sqref="A7"/>
      <selection pane="bottomRight" activeCell="C8" sqref="C8:G39"/>
    </sheetView>
  </sheetViews>
  <sheetFormatPr defaultRowHeight="15"/>
  <cols>
    <col min="1" max="1" width="9.85546875" style="244" bestFit="1" customWidth="1"/>
    <col min="2" max="2" width="82.5703125" style="24" customWidth="1"/>
    <col min="3" max="7" width="17.5703125" style="244" customWidth="1"/>
  </cols>
  <sheetData>
    <row r="1" spans="1:7">
      <c r="A1" s="244" t="s">
        <v>0</v>
      </c>
      <c r="B1" s="244" t="str">
        <f>Info!C2</f>
        <v>სს "ზირაათ ბანკი საქართველო"</v>
      </c>
    </row>
    <row r="2" spans="1:7">
      <c r="A2" s="244" t="s">
        <v>1</v>
      </c>
      <c r="B2" s="684">
        <f>'1. key ratios'!B2</f>
        <v>45565</v>
      </c>
    </row>
    <row r="3" spans="1:7">
      <c r="B3" s="365"/>
    </row>
    <row r="4" spans="1:7">
      <c r="A4" s="244" t="s">
        <v>254</v>
      </c>
      <c r="B4" s="369" t="s">
        <v>147</v>
      </c>
    </row>
    <row r="5" spans="1:7">
      <c r="A5" s="370"/>
      <c r="B5" s="371"/>
      <c r="C5" s="860" t="s">
        <v>255</v>
      </c>
      <c r="D5" s="860"/>
      <c r="E5" s="860"/>
      <c r="F5" s="860"/>
      <c r="G5" s="861" t="s">
        <v>256</v>
      </c>
    </row>
    <row r="6" spans="1:7">
      <c r="A6" s="372"/>
      <c r="B6" s="373"/>
      <c r="C6" s="374" t="s">
        <v>257</v>
      </c>
      <c r="D6" s="375" t="s">
        <v>258</v>
      </c>
      <c r="E6" s="375" t="s">
        <v>259</v>
      </c>
      <c r="F6" s="375" t="s">
        <v>260</v>
      </c>
      <c r="G6" s="862"/>
    </row>
    <row r="7" spans="1:7">
      <c r="A7" s="376"/>
      <c r="B7" s="377" t="s">
        <v>148</v>
      </c>
      <c r="C7" s="378"/>
      <c r="D7" s="378"/>
      <c r="E7" s="378"/>
      <c r="F7" s="378"/>
      <c r="G7" s="379"/>
    </row>
    <row r="8" spans="1:7">
      <c r="A8" s="380">
        <v>1</v>
      </c>
      <c r="B8" s="381" t="s">
        <v>261</v>
      </c>
      <c r="C8" s="382">
        <v>80834893.057000011</v>
      </c>
      <c r="D8" s="382">
        <v>0</v>
      </c>
      <c r="E8" s="382">
        <v>0</v>
      </c>
      <c r="F8" s="382">
        <v>2000941.5600000005</v>
      </c>
      <c r="G8" s="383">
        <v>82835834.617000014</v>
      </c>
    </row>
    <row r="9" spans="1:7">
      <c r="A9" s="380">
        <v>2</v>
      </c>
      <c r="B9" s="384" t="s">
        <v>115</v>
      </c>
      <c r="C9" s="382">
        <v>80834893.057000011</v>
      </c>
      <c r="D9" s="382">
        <v>0</v>
      </c>
      <c r="E9" s="382">
        <v>0</v>
      </c>
      <c r="F9" s="382">
        <v>0</v>
      </c>
      <c r="G9" s="383">
        <v>80834893.057000011</v>
      </c>
    </row>
    <row r="10" spans="1:7">
      <c r="A10" s="380">
        <v>3</v>
      </c>
      <c r="B10" s="384" t="s">
        <v>262</v>
      </c>
      <c r="C10" s="385"/>
      <c r="D10" s="385"/>
      <c r="E10" s="385"/>
      <c r="F10" s="382">
        <v>2000941.5600000005</v>
      </c>
      <c r="G10" s="383">
        <v>2000941.5600000005</v>
      </c>
    </row>
    <row r="11" spans="1:7" ht="26.25">
      <c r="A11" s="380">
        <v>4</v>
      </c>
      <c r="B11" s="381" t="s">
        <v>263</v>
      </c>
      <c r="C11" s="382">
        <v>9203438.4663999993</v>
      </c>
      <c r="D11" s="382">
        <v>18828950.095300004</v>
      </c>
      <c r="E11" s="382">
        <v>2893479.0817999998</v>
      </c>
      <c r="F11" s="382">
        <v>4784234.2713000001</v>
      </c>
      <c r="G11" s="383">
        <v>22837741.27967</v>
      </c>
    </row>
    <row r="12" spans="1:7">
      <c r="A12" s="380">
        <v>5</v>
      </c>
      <c r="B12" s="384" t="s">
        <v>264</v>
      </c>
      <c r="C12" s="382">
        <v>2778237.6363999997</v>
      </c>
      <c r="D12" s="386">
        <v>7257776.9901000001</v>
      </c>
      <c r="E12" s="382">
        <v>1036630.5341</v>
      </c>
      <c r="F12" s="382">
        <v>0</v>
      </c>
      <c r="G12" s="383">
        <v>10519012.902569998</v>
      </c>
    </row>
    <row r="13" spans="1:7">
      <c r="A13" s="380">
        <v>6</v>
      </c>
      <c r="B13" s="384" t="s">
        <v>265</v>
      </c>
      <c r="C13" s="382">
        <v>6425200.8300000001</v>
      </c>
      <c r="D13" s="386">
        <v>11571173.105200002</v>
      </c>
      <c r="E13" s="382">
        <v>1856848.5477</v>
      </c>
      <c r="F13" s="382">
        <v>4784234.2713000001</v>
      </c>
      <c r="G13" s="383">
        <v>12318728.3771</v>
      </c>
    </row>
    <row r="14" spans="1:7">
      <c r="A14" s="380">
        <v>7</v>
      </c>
      <c r="B14" s="381" t="s">
        <v>266</v>
      </c>
      <c r="C14" s="382">
        <v>55138419.54680001</v>
      </c>
      <c r="D14" s="382">
        <v>5167504.9999999925</v>
      </c>
      <c r="E14" s="382">
        <v>3836992.8705000002</v>
      </c>
      <c r="F14" s="382">
        <v>231366.15999999968</v>
      </c>
      <c r="G14" s="383">
        <v>32187141.788649999</v>
      </c>
    </row>
    <row r="15" spans="1:7" ht="51.75">
      <c r="A15" s="380">
        <v>8</v>
      </c>
      <c r="B15" s="384" t="s">
        <v>267</v>
      </c>
      <c r="C15" s="382">
        <v>55138419.54680001</v>
      </c>
      <c r="D15" s="386">
        <v>5167504.9999999925</v>
      </c>
      <c r="E15" s="382">
        <v>3836992.8705000002</v>
      </c>
      <c r="F15" s="382">
        <v>231366.15999999968</v>
      </c>
      <c r="G15" s="383">
        <v>32187141.788649999</v>
      </c>
    </row>
    <row r="16" spans="1:7" ht="26.25">
      <c r="A16" s="380">
        <v>9</v>
      </c>
      <c r="B16" s="384" t="s">
        <v>268</v>
      </c>
      <c r="C16" s="382">
        <v>0</v>
      </c>
      <c r="D16" s="386">
        <v>0</v>
      </c>
      <c r="E16" s="382">
        <v>0</v>
      </c>
      <c r="F16" s="382">
        <v>0</v>
      </c>
      <c r="G16" s="383">
        <v>0</v>
      </c>
    </row>
    <row r="17" spans="1:7">
      <c r="A17" s="380">
        <v>10</v>
      </c>
      <c r="B17" s="381" t="s">
        <v>269</v>
      </c>
      <c r="C17" s="382"/>
      <c r="D17" s="386"/>
      <c r="E17" s="382"/>
      <c r="F17" s="382"/>
      <c r="G17" s="383">
        <v>0</v>
      </c>
    </row>
    <row r="18" spans="1:7">
      <c r="A18" s="380">
        <v>11</v>
      </c>
      <c r="B18" s="381" t="s">
        <v>88</v>
      </c>
      <c r="C18" s="382">
        <v>0</v>
      </c>
      <c r="D18" s="386">
        <v>7169768.2414999995</v>
      </c>
      <c r="E18" s="382">
        <v>177837.7046</v>
      </c>
      <c r="F18" s="382">
        <v>43140147.933300018</v>
      </c>
      <c r="G18" s="383">
        <v>0</v>
      </c>
    </row>
    <row r="19" spans="1:7">
      <c r="A19" s="380">
        <v>12</v>
      </c>
      <c r="B19" s="384" t="s">
        <v>270</v>
      </c>
      <c r="C19" s="385"/>
      <c r="D19" s="386"/>
      <c r="E19" s="382"/>
      <c r="F19" s="382"/>
      <c r="G19" s="383"/>
    </row>
    <row r="20" spans="1:7" ht="26.25">
      <c r="A20" s="380">
        <v>13</v>
      </c>
      <c r="B20" s="384" t="s">
        <v>271</v>
      </c>
      <c r="C20" s="382">
        <v>0</v>
      </c>
      <c r="D20" s="382">
        <v>7169768.2414999995</v>
      </c>
      <c r="E20" s="382">
        <v>177837.7046</v>
      </c>
      <c r="F20" s="382">
        <v>43140147.933300018</v>
      </c>
      <c r="G20" s="383">
        <v>0</v>
      </c>
    </row>
    <row r="21" spans="1:7">
      <c r="A21" s="387">
        <v>14</v>
      </c>
      <c r="B21" s="388" t="s">
        <v>272</v>
      </c>
      <c r="C21" s="385"/>
      <c r="D21" s="385"/>
      <c r="E21" s="385"/>
      <c r="F21" s="385"/>
      <c r="G21" s="389">
        <v>137860717.68532002</v>
      </c>
    </row>
    <row r="22" spans="1:7">
      <c r="A22" s="390"/>
      <c r="B22" s="409" t="s">
        <v>149</v>
      </c>
      <c r="C22" s="391"/>
      <c r="D22" s="392"/>
      <c r="E22" s="391"/>
      <c r="F22" s="391"/>
      <c r="G22" s="393"/>
    </row>
    <row r="23" spans="1:7">
      <c r="A23" s="380">
        <v>15</v>
      </c>
      <c r="B23" s="381" t="s">
        <v>273</v>
      </c>
      <c r="C23" s="394">
        <v>69638469.655399993</v>
      </c>
      <c r="D23" s="395">
        <v>0</v>
      </c>
      <c r="E23" s="394">
        <v>0</v>
      </c>
      <c r="F23" s="394">
        <v>0</v>
      </c>
      <c r="G23" s="383">
        <v>1490736.35669</v>
      </c>
    </row>
    <row r="24" spans="1:7">
      <c r="A24" s="380">
        <v>16</v>
      </c>
      <c r="B24" s="381" t="s">
        <v>274</v>
      </c>
      <c r="C24" s="382">
        <v>106679.80170000013</v>
      </c>
      <c r="D24" s="386">
        <v>20032010.195517529</v>
      </c>
      <c r="E24" s="382">
        <v>26954926.735520091</v>
      </c>
      <c r="F24" s="382">
        <v>78443949.208499998</v>
      </c>
      <c r="G24" s="383">
        <v>90222615.256948799</v>
      </c>
    </row>
    <row r="25" spans="1:7" ht="26.25">
      <c r="A25" s="380">
        <v>17</v>
      </c>
      <c r="B25" s="384" t="s">
        <v>275</v>
      </c>
      <c r="C25" s="382">
        <v>0</v>
      </c>
      <c r="D25" s="386">
        <v>0</v>
      </c>
      <c r="E25" s="382">
        <v>0</v>
      </c>
      <c r="F25" s="382">
        <v>0</v>
      </c>
      <c r="G25" s="383">
        <v>0</v>
      </c>
    </row>
    <row r="26" spans="1:7" ht="26.25">
      <c r="A26" s="380">
        <v>18</v>
      </c>
      <c r="B26" s="384" t="s">
        <v>276</v>
      </c>
      <c r="C26" s="382">
        <v>29302.161700000001</v>
      </c>
      <c r="D26" s="386">
        <v>0</v>
      </c>
      <c r="E26" s="382">
        <v>0</v>
      </c>
      <c r="F26" s="382">
        <v>0</v>
      </c>
      <c r="G26" s="383">
        <v>4395.3242549999995</v>
      </c>
    </row>
    <row r="27" spans="1:7">
      <c r="A27" s="380">
        <v>19</v>
      </c>
      <c r="B27" s="384" t="s">
        <v>277</v>
      </c>
      <c r="C27" s="382">
        <v>77377.64000000013</v>
      </c>
      <c r="D27" s="386">
        <v>19954632.555517528</v>
      </c>
      <c r="E27" s="382">
        <v>26954926.735520091</v>
      </c>
      <c r="F27" s="382">
        <v>78443949.208499998</v>
      </c>
      <c r="G27" s="383">
        <v>90179531.112693802</v>
      </c>
    </row>
    <row r="28" spans="1:7">
      <c r="A28" s="380">
        <v>20</v>
      </c>
      <c r="B28" s="396" t="s">
        <v>278</v>
      </c>
      <c r="C28" s="382">
        <v>0</v>
      </c>
      <c r="D28" s="386">
        <v>0</v>
      </c>
      <c r="E28" s="382">
        <v>0</v>
      </c>
      <c r="F28" s="382">
        <v>0</v>
      </c>
      <c r="G28" s="383">
        <v>0</v>
      </c>
    </row>
    <row r="29" spans="1:7">
      <c r="A29" s="380">
        <v>21</v>
      </c>
      <c r="B29" s="384" t="s">
        <v>279</v>
      </c>
      <c r="C29" s="382">
        <v>0</v>
      </c>
      <c r="D29" s="386">
        <v>0</v>
      </c>
      <c r="E29" s="382">
        <v>0</v>
      </c>
      <c r="F29" s="382">
        <v>0</v>
      </c>
      <c r="G29" s="383">
        <v>0</v>
      </c>
    </row>
    <row r="30" spans="1:7">
      <c r="A30" s="380">
        <v>22</v>
      </c>
      <c r="B30" s="396" t="s">
        <v>278</v>
      </c>
      <c r="C30" s="382">
        <v>0</v>
      </c>
      <c r="D30" s="386">
        <v>0</v>
      </c>
      <c r="E30" s="382">
        <v>0</v>
      </c>
      <c r="F30" s="382">
        <v>0</v>
      </c>
      <c r="G30" s="383">
        <v>0</v>
      </c>
    </row>
    <row r="31" spans="1:7" ht="26.25">
      <c r="A31" s="380">
        <v>23</v>
      </c>
      <c r="B31" s="384" t="s">
        <v>280</v>
      </c>
      <c r="C31" s="382">
        <v>0</v>
      </c>
      <c r="D31" s="386">
        <v>77377.64000000013</v>
      </c>
      <c r="E31" s="382">
        <v>0</v>
      </c>
      <c r="F31" s="382">
        <v>0</v>
      </c>
      <c r="G31" s="383">
        <v>38688.820000000065</v>
      </c>
    </row>
    <row r="32" spans="1:7">
      <c r="A32" s="380">
        <v>24</v>
      </c>
      <c r="B32" s="381" t="s">
        <v>281</v>
      </c>
      <c r="C32" s="382">
        <v>0</v>
      </c>
      <c r="D32" s="386">
        <v>0</v>
      </c>
      <c r="E32" s="382">
        <v>0</v>
      </c>
      <c r="F32" s="382">
        <v>0</v>
      </c>
      <c r="G32" s="383">
        <v>0</v>
      </c>
    </row>
    <row r="33" spans="1:7">
      <c r="A33" s="380">
        <v>25</v>
      </c>
      <c r="B33" s="381" t="s">
        <v>15</v>
      </c>
      <c r="C33" s="382">
        <v>12763369.503799999</v>
      </c>
      <c r="D33" s="382">
        <v>15418438.897954473</v>
      </c>
      <c r="E33" s="382">
        <v>3731749.2784009115</v>
      </c>
      <c r="F33" s="382">
        <v>6318380.8208284657</v>
      </c>
      <c r="G33" s="383">
        <v>28648138.592856154</v>
      </c>
    </row>
    <row r="34" spans="1:7">
      <c r="A34" s="380">
        <v>26</v>
      </c>
      <c r="B34" s="384" t="s">
        <v>282</v>
      </c>
      <c r="C34" s="385"/>
      <c r="D34" s="386">
        <v>0</v>
      </c>
      <c r="E34" s="382">
        <v>0</v>
      </c>
      <c r="F34" s="382">
        <v>0</v>
      </c>
      <c r="G34" s="383">
        <v>0</v>
      </c>
    </row>
    <row r="35" spans="1:7">
      <c r="A35" s="380">
        <v>27</v>
      </c>
      <c r="B35" s="384" t="s">
        <v>283</v>
      </c>
      <c r="C35" s="382">
        <v>12763369.503799999</v>
      </c>
      <c r="D35" s="386">
        <v>15418438.897954473</v>
      </c>
      <c r="E35" s="382">
        <v>3731749.2784009115</v>
      </c>
      <c r="F35" s="382">
        <v>6318380.8208284657</v>
      </c>
      <c r="G35" s="383">
        <v>28648138.592856154</v>
      </c>
    </row>
    <row r="36" spans="1:7">
      <c r="A36" s="380">
        <v>28</v>
      </c>
      <c r="B36" s="381" t="s">
        <v>284</v>
      </c>
      <c r="C36" s="382">
        <v>0</v>
      </c>
      <c r="D36" s="386">
        <v>16235703.352986699</v>
      </c>
      <c r="E36" s="382">
        <v>19384568.651747499</v>
      </c>
      <c r="F36" s="382">
        <v>25737953.606638625</v>
      </c>
      <c r="G36" s="383">
        <v>7045925.1578242127</v>
      </c>
    </row>
    <row r="37" spans="1:7">
      <c r="A37" s="387">
        <v>29</v>
      </c>
      <c r="B37" s="388" t="s">
        <v>285</v>
      </c>
      <c r="C37" s="385"/>
      <c r="D37" s="385"/>
      <c r="E37" s="385"/>
      <c r="F37" s="385"/>
      <c r="G37" s="389">
        <v>127407415.36431918</v>
      </c>
    </row>
    <row r="38" spans="1:7">
      <c r="A38" s="376"/>
      <c r="B38" s="397"/>
      <c r="C38" s="398"/>
      <c r="D38" s="398"/>
      <c r="E38" s="398"/>
      <c r="F38" s="398"/>
      <c r="G38" s="399"/>
    </row>
    <row r="39" spans="1:7">
      <c r="A39" s="400">
        <v>30</v>
      </c>
      <c r="B39" s="401" t="s">
        <v>147</v>
      </c>
      <c r="C39" s="254"/>
      <c r="D39" s="235"/>
      <c r="E39" s="235"/>
      <c r="F39" s="402"/>
      <c r="G39" s="403">
        <v>1.0820462630931631</v>
      </c>
    </row>
    <row r="42" spans="1:7" ht="39">
      <c r="B42" s="24" t="s">
        <v>286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2" sqref="C2"/>
    </sheetView>
  </sheetViews>
  <sheetFormatPr defaultColWidth="9.140625" defaultRowHeight="12.75"/>
  <cols>
    <col min="1" max="1" width="11.85546875" style="414" bestFit="1" customWidth="1"/>
    <col min="2" max="2" width="105.140625" style="414" bestFit="1" customWidth="1"/>
    <col min="3" max="3" width="16.28515625" style="414" customWidth="1"/>
    <col min="4" max="4" width="32.42578125" style="414" customWidth="1"/>
    <col min="5" max="5" width="17.42578125" style="414" bestFit="1" customWidth="1"/>
    <col min="6" max="6" width="15.5703125" style="414" bestFit="1" customWidth="1"/>
    <col min="7" max="7" width="30.42578125" style="414" customWidth="1"/>
    <col min="8" max="8" width="15.5703125" style="414" bestFit="1" customWidth="1"/>
    <col min="9" max="9" width="9.140625" style="414" customWidth="1"/>
    <col min="10" max="16384" width="9.140625" style="414"/>
  </cols>
  <sheetData>
    <row r="1" spans="1:9" ht="13.5">
      <c r="A1" s="413" t="s">
        <v>0</v>
      </c>
      <c r="B1" s="327" t="str">
        <f>Info!C2</f>
        <v>სს "ზირაათ ბანკი საქართველო"</v>
      </c>
    </row>
    <row r="2" spans="1:9">
      <c r="A2" s="415" t="s">
        <v>1</v>
      </c>
      <c r="B2" s="745">
        <f>'1. key ratios'!B2</f>
        <v>45565</v>
      </c>
    </row>
    <row r="3" spans="1:9">
      <c r="A3" s="416" t="s">
        <v>246</v>
      </c>
    </row>
    <row r="5" spans="1:9">
      <c r="A5" s="863" t="s">
        <v>247</v>
      </c>
      <c r="B5" s="864"/>
      <c r="C5" s="869" t="s">
        <v>248</v>
      </c>
      <c r="D5" s="870"/>
      <c r="E5" s="870"/>
      <c r="F5" s="870"/>
      <c r="G5" s="870"/>
      <c r="H5" s="871"/>
    </row>
    <row r="6" spans="1:9">
      <c r="A6" s="865"/>
      <c r="B6" s="866"/>
      <c r="C6" s="872"/>
      <c r="D6" s="873"/>
      <c r="E6" s="873"/>
      <c r="F6" s="873"/>
      <c r="G6" s="873"/>
      <c r="H6" s="874"/>
    </row>
    <row r="7" spans="1:9" ht="25.5">
      <c r="A7" s="867"/>
      <c r="B7" s="868"/>
      <c r="C7" s="507" t="s">
        <v>249</v>
      </c>
      <c r="D7" s="507" t="s">
        <v>250</v>
      </c>
      <c r="E7" s="507" t="s">
        <v>251</v>
      </c>
      <c r="F7" s="507" t="s">
        <v>252</v>
      </c>
      <c r="G7" s="508" t="s">
        <v>253</v>
      </c>
      <c r="H7" s="507" t="s">
        <v>8</v>
      </c>
    </row>
    <row r="8" spans="1:9">
      <c r="A8" s="503">
        <v>1</v>
      </c>
      <c r="B8" s="502" t="s">
        <v>229</v>
      </c>
      <c r="C8" s="500">
        <v>29709499.4835</v>
      </c>
      <c r="D8" s="500">
        <v>2338377.64</v>
      </c>
      <c r="E8" s="500"/>
      <c r="F8" s="500"/>
      <c r="G8" s="500"/>
      <c r="H8" s="500">
        <v>32047877.123500001</v>
      </c>
      <c r="I8" s="671"/>
    </row>
    <row r="9" spans="1:9">
      <c r="A9" s="503">
        <v>2</v>
      </c>
      <c r="B9" s="502" t="s">
        <v>230</v>
      </c>
      <c r="C9" s="500"/>
      <c r="D9" s="500"/>
      <c r="E9" s="500"/>
      <c r="F9" s="500"/>
      <c r="G9" s="500"/>
      <c r="H9" s="500">
        <v>0</v>
      </c>
      <c r="I9" s="671"/>
    </row>
    <row r="10" spans="1:9">
      <c r="A10" s="503">
        <v>3</v>
      </c>
      <c r="B10" s="502" t="s">
        <v>231</v>
      </c>
      <c r="C10" s="500"/>
      <c r="D10" s="500"/>
      <c r="E10" s="500"/>
      <c r="F10" s="500"/>
      <c r="G10" s="500"/>
      <c r="H10" s="500">
        <v>0</v>
      </c>
      <c r="I10" s="671"/>
    </row>
    <row r="11" spans="1:9">
      <c r="A11" s="503">
        <v>4</v>
      </c>
      <c r="B11" s="502" t="s">
        <v>232</v>
      </c>
      <c r="C11" s="500"/>
      <c r="D11" s="500"/>
      <c r="E11" s="500"/>
      <c r="F11" s="500"/>
      <c r="G11" s="500"/>
      <c r="H11" s="500">
        <v>0</v>
      </c>
      <c r="I11" s="671"/>
    </row>
    <row r="12" spans="1:9">
      <c r="A12" s="503">
        <v>5</v>
      </c>
      <c r="B12" s="502" t="s">
        <v>233</v>
      </c>
      <c r="C12" s="500"/>
      <c r="D12" s="500"/>
      <c r="E12" s="500"/>
      <c r="F12" s="500"/>
      <c r="G12" s="500"/>
      <c r="H12" s="500">
        <v>0</v>
      </c>
      <c r="I12" s="671"/>
    </row>
    <row r="13" spans="1:9">
      <c r="A13" s="503">
        <v>6</v>
      </c>
      <c r="B13" s="502" t="s">
        <v>234</v>
      </c>
      <c r="C13" s="500">
        <v>16658542.4296</v>
      </c>
      <c r="D13" s="500">
        <v>10924486.865900001</v>
      </c>
      <c r="E13" s="500"/>
      <c r="F13" s="500"/>
      <c r="G13" s="500"/>
      <c r="H13" s="500">
        <v>27583029.295500003</v>
      </c>
      <c r="I13" s="671"/>
    </row>
    <row r="14" spans="1:9">
      <c r="A14" s="503">
        <v>7</v>
      </c>
      <c r="B14" s="502" t="s">
        <v>235</v>
      </c>
      <c r="C14" s="500"/>
      <c r="D14" s="500">
        <v>14042438.741699999</v>
      </c>
      <c r="E14" s="500">
        <v>50813635.822300002</v>
      </c>
      <c r="F14" s="500">
        <v>6759163.0999999996</v>
      </c>
      <c r="G14" s="500">
        <v>14538.992099999999</v>
      </c>
      <c r="H14" s="500">
        <v>71629776.656100005</v>
      </c>
      <c r="I14" s="671"/>
    </row>
    <row r="15" spans="1:9">
      <c r="A15" s="503">
        <v>8</v>
      </c>
      <c r="B15" s="504" t="s">
        <v>236</v>
      </c>
      <c r="C15" s="500"/>
      <c r="D15" s="500">
        <v>22979912.0889</v>
      </c>
      <c r="E15" s="500">
        <v>32041114.323100001</v>
      </c>
      <c r="F15" s="500">
        <v>24973044.5526</v>
      </c>
      <c r="G15" s="500">
        <v>40440.019999999997</v>
      </c>
      <c r="H15" s="500">
        <v>80034510.984599993</v>
      </c>
      <c r="I15" s="671"/>
    </row>
    <row r="16" spans="1:9">
      <c r="A16" s="503">
        <v>9</v>
      </c>
      <c r="B16" s="502" t="s">
        <v>237</v>
      </c>
      <c r="C16" s="500"/>
      <c r="D16" s="500"/>
      <c r="E16" s="500"/>
      <c r="F16" s="500"/>
      <c r="G16" s="500"/>
      <c r="H16" s="500">
        <v>0</v>
      </c>
      <c r="I16" s="671"/>
    </row>
    <row r="17" spans="1:9">
      <c r="A17" s="503">
        <v>10</v>
      </c>
      <c r="B17" s="506" t="s">
        <v>238</v>
      </c>
      <c r="C17" s="500"/>
      <c r="D17" s="500"/>
      <c r="E17" s="500"/>
      <c r="F17" s="500"/>
      <c r="G17" s="500"/>
      <c r="H17" s="500">
        <v>0</v>
      </c>
      <c r="I17" s="671"/>
    </row>
    <row r="18" spans="1:9">
      <c r="A18" s="503">
        <v>11</v>
      </c>
      <c r="B18" s="502" t="s">
        <v>239</v>
      </c>
      <c r="C18" s="500"/>
      <c r="D18" s="500"/>
      <c r="E18" s="500"/>
      <c r="F18" s="500"/>
      <c r="G18" s="500"/>
      <c r="H18" s="500">
        <v>0</v>
      </c>
      <c r="I18" s="671"/>
    </row>
    <row r="19" spans="1:9">
      <c r="A19" s="503">
        <v>12</v>
      </c>
      <c r="B19" s="502" t="s">
        <v>240</v>
      </c>
      <c r="C19" s="500"/>
      <c r="D19" s="500"/>
      <c r="E19" s="500"/>
      <c r="F19" s="500"/>
      <c r="G19" s="500"/>
      <c r="H19" s="500">
        <v>0</v>
      </c>
      <c r="I19" s="671"/>
    </row>
    <row r="20" spans="1:9">
      <c r="A20" s="505">
        <v>13</v>
      </c>
      <c r="B20" s="504" t="s">
        <v>241</v>
      </c>
      <c r="C20" s="500"/>
      <c r="D20" s="500"/>
      <c r="E20" s="500"/>
      <c r="F20" s="500"/>
      <c r="G20" s="500"/>
      <c r="H20" s="500">
        <v>0</v>
      </c>
      <c r="I20" s="671"/>
    </row>
    <row r="21" spans="1:9">
      <c r="A21" s="503">
        <v>14</v>
      </c>
      <c r="B21" s="502" t="s">
        <v>242</v>
      </c>
      <c r="C21" s="500">
        <v>10114243.0381</v>
      </c>
      <c r="D21" s="500">
        <v>7272849.8180999998</v>
      </c>
      <c r="E21" s="500">
        <v>75316.429999999993</v>
      </c>
      <c r="F21" s="500">
        <v>767658.71569999994</v>
      </c>
      <c r="G21" s="500">
        <v>3882712.07</v>
      </c>
      <c r="H21" s="500">
        <v>22112780.071900003</v>
      </c>
      <c r="I21" s="671"/>
    </row>
    <row r="22" spans="1:9">
      <c r="A22" s="501">
        <v>15</v>
      </c>
      <c r="B22" s="500" t="s">
        <v>8</v>
      </c>
      <c r="C22" s="500">
        <v>56482284.951200008</v>
      </c>
      <c r="D22" s="500">
        <v>57558065.154600002</v>
      </c>
      <c r="E22" s="500">
        <v>82930066.57540001</v>
      </c>
      <c r="F22" s="500">
        <v>32499866.368299998</v>
      </c>
      <c r="G22" s="500">
        <v>3937691.0820999998</v>
      </c>
      <c r="H22" s="500">
        <v>233407974.13160002</v>
      </c>
    </row>
    <row r="26" spans="1:9" ht="38.25">
      <c r="B26" s="433" t="s">
        <v>245</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Normal="100" workbookViewId="0">
      <selection activeCell="H40" sqref="H40"/>
    </sheetView>
  </sheetViews>
  <sheetFormatPr defaultColWidth="9.140625" defaultRowHeight="12.75"/>
  <cols>
    <col min="1" max="1" width="8.7109375" style="417" customWidth="1"/>
    <col min="2" max="2" width="91.7109375" style="414" customWidth="1"/>
    <col min="3" max="3" width="24.140625" style="414" customWidth="1"/>
    <col min="4" max="4" width="27.5703125" style="414" customWidth="1"/>
    <col min="5" max="5" width="17.7109375" style="419" bestFit="1" customWidth="1"/>
    <col min="6" max="6" width="9.85546875" style="419" customWidth="1"/>
    <col min="7" max="7" width="20" style="414" bestFit="1" customWidth="1"/>
    <col min="8" max="8" width="14.28515625" style="414" customWidth="1"/>
    <col min="9" max="9" width="9.85546875" style="414" bestFit="1" customWidth="1"/>
    <col min="10" max="16384" width="9.140625" style="414"/>
  </cols>
  <sheetData>
    <row r="1" spans="1:9" ht="13.5">
      <c r="A1" s="413" t="s">
        <v>0</v>
      </c>
      <c r="B1" s="327" t="str">
        <f>Info!C2</f>
        <v>სს "ზირაათ ბანკი საქართველო"</v>
      </c>
      <c r="C1" s="521"/>
      <c r="D1" s="521"/>
      <c r="E1" s="521"/>
      <c r="F1" s="521"/>
      <c r="G1" s="521"/>
      <c r="H1" s="521"/>
    </row>
    <row r="2" spans="1:9">
      <c r="A2" s="415" t="s">
        <v>1</v>
      </c>
      <c r="B2" s="745">
        <f>'1. key ratios'!B2</f>
        <v>45565</v>
      </c>
      <c r="C2" s="521"/>
      <c r="D2" s="521"/>
      <c r="E2" s="521"/>
      <c r="F2" s="521"/>
      <c r="G2" s="521"/>
      <c r="H2" s="521"/>
    </row>
    <row r="3" spans="1:9">
      <c r="A3" s="416" t="s">
        <v>227</v>
      </c>
      <c r="B3" s="521"/>
      <c r="C3" s="521"/>
      <c r="D3" s="521"/>
      <c r="E3" s="521"/>
      <c r="F3" s="521"/>
      <c r="G3" s="521"/>
      <c r="H3" s="521"/>
    </row>
    <row r="4" spans="1:9">
      <c r="A4" s="522"/>
      <c r="B4" s="521"/>
      <c r="C4" s="520" t="s">
        <v>186</v>
      </c>
      <c r="D4" s="520" t="s">
        <v>187</v>
      </c>
      <c r="E4" s="520" t="s">
        <v>188</v>
      </c>
      <c r="F4" s="520" t="s">
        <v>189</v>
      </c>
      <c r="G4" s="520" t="s">
        <v>190</v>
      </c>
      <c r="H4" s="520" t="s">
        <v>191</v>
      </c>
    </row>
    <row r="5" spans="1:9" ht="33.950000000000003" customHeight="1">
      <c r="A5" s="863" t="s">
        <v>228</v>
      </c>
      <c r="B5" s="864"/>
      <c r="C5" s="877" t="s">
        <v>193</v>
      </c>
      <c r="D5" s="877"/>
      <c r="E5" s="877" t="s">
        <v>194</v>
      </c>
      <c r="F5" s="875" t="s">
        <v>195</v>
      </c>
      <c r="G5" s="875" t="s">
        <v>196</v>
      </c>
      <c r="H5" s="518" t="s">
        <v>197</v>
      </c>
    </row>
    <row r="6" spans="1:9" ht="25.5">
      <c r="A6" s="867"/>
      <c r="B6" s="868"/>
      <c r="C6" s="519" t="s">
        <v>198</v>
      </c>
      <c r="D6" s="519" t="s">
        <v>199</v>
      </c>
      <c r="E6" s="877"/>
      <c r="F6" s="876"/>
      <c r="G6" s="876"/>
      <c r="H6" s="518" t="s">
        <v>200</v>
      </c>
    </row>
    <row r="7" spans="1:9">
      <c r="A7" s="516">
        <v>1</v>
      </c>
      <c r="B7" s="502" t="s">
        <v>229</v>
      </c>
      <c r="C7" s="510"/>
      <c r="D7" s="510">
        <v>32047877.123500001</v>
      </c>
      <c r="E7" s="511"/>
      <c r="F7" s="511"/>
      <c r="G7" s="510"/>
      <c r="H7" s="509">
        <v>32047877.123500001</v>
      </c>
      <c r="I7" s="672"/>
    </row>
    <row r="8" spans="1:9">
      <c r="A8" s="516">
        <v>2</v>
      </c>
      <c r="B8" s="502" t="s">
        <v>230</v>
      </c>
      <c r="C8" s="510"/>
      <c r="D8" s="510"/>
      <c r="E8" s="511"/>
      <c r="F8" s="511"/>
      <c r="G8" s="510"/>
      <c r="H8" s="509">
        <v>0</v>
      </c>
      <c r="I8" s="672"/>
    </row>
    <row r="9" spans="1:9">
      <c r="A9" s="516">
        <v>3</v>
      </c>
      <c r="B9" s="502" t="s">
        <v>231</v>
      </c>
      <c r="C9" s="510"/>
      <c r="D9" s="510"/>
      <c r="E9" s="511"/>
      <c r="F9" s="511"/>
      <c r="G9" s="510"/>
      <c r="H9" s="509">
        <v>0</v>
      </c>
      <c r="I9" s="672"/>
    </row>
    <row r="10" spans="1:9">
      <c r="A10" s="516">
        <v>4</v>
      </c>
      <c r="B10" s="502" t="s">
        <v>232</v>
      </c>
      <c r="C10" s="510"/>
      <c r="D10" s="510"/>
      <c r="E10" s="511"/>
      <c r="F10" s="511"/>
      <c r="G10" s="510"/>
      <c r="H10" s="509">
        <v>0</v>
      </c>
      <c r="I10" s="672"/>
    </row>
    <row r="11" spans="1:9">
      <c r="A11" s="516">
        <v>5</v>
      </c>
      <c r="B11" s="502" t="s">
        <v>233</v>
      </c>
      <c r="C11" s="510"/>
      <c r="D11" s="510"/>
      <c r="E11" s="511"/>
      <c r="F11" s="511"/>
      <c r="G11" s="510"/>
      <c r="H11" s="509">
        <v>0</v>
      </c>
      <c r="I11" s="672"/>
    </row>
    <row r="12" spans="1:9">
      <c r="A12" s="516">
        <v>6</v>
      </c>
      <c r="B12" s="502" t="s">
        <v>234</v>
      </c>
      <c r="C12" s="510"/>
      <c r="D12" s="510"/>
      <c r="E12" s="511"/>
      <c r="F12" s="511"/>
      <c r="G12" s="510"/>
      <c r="H12" s="509">
        <v>0</v>
      </c>
      <c r="I12" s="672"/>
    </row>
    <row r="13" spans="1:9">
      <c r="A13" s="516">
        <v>7</v>
      </c>
      <c r="B13" s="502" t="s">
        <v>235</v>
      </c>
      <c r="C13" s="510"/>
      <c r="D13" s="510">
        <v>27583029.295499999</v>
      </c>
      <c r="E13" s="511"/>
      <c r="F13" s="511"/>
      <c r="G13" s="510"/>
      <c r="H13" s="509">
        <v>27583029.295499999</v>
      </c>
      <c r="I13" s="672"/>
    </row>
    <row r="14" spans="1:9">
      <c r="A14" s="516">
        <v>8</v>
      </c>
      <c r="B14" s="504" t="s">
        <v>236</v>
      </c>
      <c r="C14" s="510">
        <v>3395801.6201999998</v>
      </c>
      <c r="D14" s="510">
        <v>69353769.785899997</v>
      </c>
      <c r="E14" s="511">
        <v>1119794.75</v>
      </c>
      <c r="F14" s="511"/>
      <c r="G14" s="510"/>
      <c r="H14" s="509">
        <v>71629776.65609999</v>
      </c>
      <c r="I14" s="672"/>
    </row>
    <row r="15" spans="1:9">
      <c r="A15" s="516">
        <v>9</v>
      </c>
      <c r="B15" s="502" t="s">
        <v>237</v>
      </c>
      <c r="C15" s="510">
        <v>2331360.6039</v>
      </c>
      <c r="D15" s="510">
        <v>78809002.160699993</v>
      </c>
      <c r="E15" s="511">
        <v>1105851.78</v>
      </c>
      <c r="F15" s="511"/>
      <c r="G15" s="510">
        <v>61503.768300000003</v>
      </c>
      <c r="H15" s="509">
        <v>80034510.984599993</v>
      </c>
      <c r="I15" s="672"/>
    </row>
    <row r="16" spans="1:9">
      <c r="A16" s="516">
        <v>10</v>
      </c>
      <c r="B16" s="506" t="s">
        <v>238</v>
      </c>
      <c r="C16" s="510"/>
      <c r="D16" s="510"/>
      <c r="E16" s="511"/>
      <c r="F16" s="511"/>
      <c r="G16" s="510"/>
      <c r="H16" s="509">
        <v>0</v>
      </c>
      <c r="I16" s="672"/>
    </row>
    <row r="17" spans="1:9">
      <c r="A17" s="516">
        <v>11</v>
      </c>
      <c r="B17" s="502" t="s">
        <v>239</v>
      </c>
      <c r="C17" s="510"/>
      <c r="D17" s="510"/>
      <c r="E17" s="511"/>
      <c r="F17" s="511"/>
      <c r="G17" s="510"/>
      <c r="H17" s="509">
        <v>0</v>
      </c>
      <c r="I17" s="672"/>
    </row>
    <row r="18" spans="1:9">
      <c r="A18" s="516">
        <v>12</v>
      </c>
      <c r="B18" s="502" t="s">
        <v>240</v>
      </c>
      <c r="C18" s="510"/>
      <c r="D18" s="510"/>
      <c r="E18" s="511"/>
      <c r="F18" s="511"/>
      <c r="G18" s="510"/>
      <c r="H18" s="509">
        <v>0</v>
      </c>
      <c r="I18" s="672"/>
    </row>
    <row r="19" spans="1:9">
      <c r="A19" s="517">
        <v>13</v>
      </c>
      <c r="B19" s="504" t="s">
        <v>241</v>
      </c>
      <c r="C19" s="510"/>
      <c r="D19" s="510"/>
      <c r="E19" s="511"/>
      <c r="F19" s="511"/>
      <c r="G19" s="510"/>
      <c r="H19" s="509">
        <v>0</v>
      </c>
      <c r="I19" s="672"/>
    </row>
    <row r="20" spans="1:9">
      <c r="A20" s="516">
        <v>14</v>
      </c>
      <c r="B20" s="502" t="s">
        <v>242</v>
      </c>
      <c r="C20" s="510"/>
      <c r="D20" s="510">
        <v>22877612.541900001</v>
      </c>
      <c r="E20" s="511"/>
      <c r="F20" s="511"/>
      <c r="G20" s="510"/>
      <c r="H20" s="509">
        <v>22877612.541900001</v>
      </c>
      <c r="I20" s="672"/>
    </row>
    <row r="21" spans="1:9" s="418" customFormat="1">
      <c r="A21" s="515">
        <v>15</v>
      </c>
      <c r="B21" s="514" t="s">
        <v>8</v>
      </c>
      <c r="C21" s="514">
        <v>5727162.2240999993</v>
      </c>
      <c r="D21" s="514">
        <v>230671290.9075</v>
      </c>
      <c r="E21" s="514">
        <v>2225646.5300000003</v>
      </c>
      <c r="F21" s="514">
        <v>0</v>
      </c>
      <c r="G21" s="514">
        <v>61503.768300000003</v>
      </c>
      <c r="H21" s="509">
        <v>234172806.60159999</v>
      </c>
    </row>
    <row r="22" spans="1:9">
      <c r="A22" s="513">
        <v>16</v>
      </c>
      <c r="B22" s="512" t="s">
        <v>243</v>
      </c>
      <c r="C22" s="667">
        <v>5727162.2240999993</v>
      </c>
      <c r="D22" s="667">
        <v>148162771.94659999</v>
      </c>
      <c r="E22" s="667">
        <v>2225646.5300000003</v>
      </c>
      <c r="F22" s="667">
        <v>0</v>
      </c>
      <c r="G22" s="667">
        <v>61503.768300000003</v>
      </c>
      <c r="H22" s="509">
        <v>151664287.64069998</v>
      </c>
    </row>
    <row r="23" spans="1:9">
      <c r="A23" s="513">
        <v>17</v>
      </c>
      <c r="B23" s="512" t="s">
        <v>244</v>
      </c>
      <c r="C23" s="510"/>
      <c r="D23" s="510">
        <v>2338377.64</v>
      </c>
      <c r="E23" s="511"/>
      <c r="F23" s="511"/>
      <c r="G23" s="510"/>
      <c r="H23" s="509">
        <v>2338377.64</v>
      </c>
    </row>
    <row r="25" spans="1:9">
      <c r="E25" s="414"/>
      <c r="F25" s="414"/>
    </row>
    <row r="26" spans="1:9" ht="42.6" customHeight="1">
      <c r="B26" s="433" t="s">
        <v>245</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Normal="100" workbookViewId="0">
      <selection activeCell="C1" sqref="C1"/>
    </sheetView>
  </sheetViews>
  <sheetFormatPr defaultColWidth="9.140625" defaultRowHeight="12.75"/>
  <cols>
    <col min="1" max="1" width="11" style="414" bestFit="1" customWidth="1"/>
    <col min="2" max="2" width="60.5703125" style="414" customWidth="1"/>
    <col min="3" max="3" width="24.7109375" style="414" customWidth="1"/>
    <col min="4" max="4" width="29.5703125" style="414" customWidth="1"/>
    <col min="5" max="5" width="22" style="414" customWidth="1"/>
    <col min="6" max="6" width="11" style="414" customWidth="1"/>
    <col min="7" max="7" width="22" style="414" customWidth="1"/>
    <col min="8" max="8" width="26" style="414" customWidth="1"/>
    <col min="9" max="9" width="12" style="414" bestFit="1" customWidth="1"/>
    <col min="10" max="16384" width="9.140625" style="414"/>
  </cols>
  <sheetData>
    <row r="1" spans="1:8" ht="13.5">
      <c r="A1" s="413" t="s">
        <v>0</v>
      </c>
      <c r="B1" s="327" t="str">
        <f>Info!C2</f>
        <v>სს "ზირაათ ბანკი საქართველო"</v>
      </c>
      <c r="C1" s="521"/>
      <c r="D1" s="521"/>
      <c r="E1" s="521"/>
      <c r="F1" s="521"/>
      <c r="G1" s="521"/>
      <c r="H1" s="521"/>
    </row>
    <row r="2" spans="1:8">
      <c r="A2" s="415" t="s">
        <v>1</v>
      </c>
      <c r="B2" s="745">
        <f>'1. key ratios'!B2</f>
        <v>45565</v>
      </c>
      <c r="C2" s="521"/>
      <c r="D2" s="521"/>
      <c r="E2" s="521"/>
      <c r="F2" s="521"/>
      <c r="G2" s="521"/>
      <c r="H2" s="521"/>
    </row>
    <row r="3" spans="1:8">
      <c r="A3" s="416" t="s">
        <v>185</v>
      </c>
      <c r="B3" s="521"/>
      <c r="C3" s="521"/>
      <c r="D3" s="521"/>
      <c r="E3" s="521"/>
      <c r="F3" s="521"/>
      <c r="G3" s="521"/>
      <c r="H3" s="521"/>
    </row>
    <row r="4" spans="1:8">
      <c r="A4" s="521"/>
      <c r="B4" s="521"/>
      <c r="C4" s="520" t="s">
        <v>186</v>
      </c>
      <c r="D4" s="520" t="s">
        <v>187</v>
      </c>
      <c r="E4" s="520" t="s">
        <v>188</v>
      </c>
      <c r="F4" s="520" t="s">
        <v>189</v>
      </c>
      <c r="G4" s="520" t="s">
        <v>190</v>
      </c>
      <c r="H4" s="520" t="s">
        <v>191</v>
      </c>
    </row>
    <row r="5" spans="1:8" ht="41.45" customHeight="1">
      <c r="A5" s="863" t="s">
        <v>192</v>
      </c>
      <c r="B5" s="864"/>
      <c r="C5" s="878" t="s">
        <v>193</v>
      </c>
      <c r="D5" s="879"/>
      <c r="E5" s="875" t="s">
        <v>194</v>
      </c>
      <c r="F5" s="875" t="s">
        <v>195</v>
      </c>
      <c r="G5" s="875" t="s">
        <v>196</v>
      </c>
      <c r="H5" s="518" t="s">
        <v>197</v>
      </c>
    </row>
    <row r="6" spans="1:8" ht="25.5">
      <c r="A6" s="867"/>
      <c r="B6" s="868"/>
      <c r="C6" s="519" t="s">
        <v>198</v>
      </c>
      <c r="D6" s="519" t="s">
        <v>199</v>
      </c>
      <c r="E6" s="876"/>
      <c r="F6" s="876"/>
      <c r="G6" s="876"/>
      <c r="H6" s="518" t="s">
        <v>200</v>
      </c>
    </row>
    <row r="7" spans="1:8">
      <c r="A7" s="510">
        <v>1</v>
      </c>
      <c r="B7" s="525" t="s">
        <v>201</v>
      </c>
      <c r="C7" s="510">
        <v>492443.81300000002</v>
      </c>
      <c r="D7" s="510">
        <v>37037776.010200001</v>
      </c>
      <c r="E7" s="510">
        <v>160864.32999999999</v>
      </c>
      <c r="F7" s="510"/>
      <c r="G7" s="510"/>
      <c r="H7" s="509">
        <v>37369355.493200004</v>
      </c>
    </row>
    <row r="8" spans="1:8">
      <c r="A8" s="510">
        <v>2</v>
      </c>
      <c r="B8" s="525" t="s">
        <v>202</v>
      </c>
      <c r="C8" s="510"/>
      <c r="D8" s="510">
        <v>29307393.4443</v>
      </c>
      <c r="E8" s="510">
        <v>4106.01</v>
      </c>
      <c r="F8" s="510"/>
      <c r="G8" s="510"/>
      <c r="H8" s="509">
        <v>29303287.434299998</v>
      </c>
    </row>
    <row r="9" spans="1:8">
      <c r="A9" s="510">
        <v>3</v>
      </c>
      <c r="B9" s="525" t="s">
        <v>203</v>
      </c>
      <c r="C9" s="510"/>
      <c r="D9" s="510"/>
      <c r="E9" s="510"/>
      <c r="F9" s="510"/>
      <c r="G9" s="510"/>
      <c r="H9" s="509">
        <v>0</v>
      </c>
    </row>
    <row r="10" spans="1:8">
      <c r="A10" s="510">
        <v>4</v>
      </c>
      <c r="B10" s="525" t="s">
        <v>204</v>
      </c>
      <c r="C10" s="510"/>
      <c r="D10" s="510">
        <v>7719584.7555</v>
      </c>
      <c r="E10" s="510">
        <v>17555.759999999998</v>
      </c>
      <c r="F10" s="510"/>
      <c r="G10" s="510"/>
      <c r="H10" s="509">
        <v>7702028.9955000002</v>
      </c>
    </row>
    <row r="11" spans="1:8">
      <c r="A11" s="510">
        <v>5</v>
      </c>
      <c r="B11" s="525" t="s">
        <v>205</v>
      </c>
      <c r="C11" s="510">
        <v>676742.22</v>
      </c>
      <c r="D11" s="510">
        <v>5467978.8968000002</v>
      </c>
      <c r="E11" s="510">
        <v>187733.46</v>
      </c>
      <c r="F11" s="510"/>
      <c r="G11" s="510"/>
      <c r="H11" s="509">
        <v>5956987.6568</v>
      </c>
    </row>
    <row r="12" spans="1:8">
      <c r="A12" s="510">
        <v>6</v>
      </c>
      <c r="B12" s="525" t="s">
        <v>206</v>
      </c>
      <c r="C12" s="510">
        <v>565750.03350000002</v>
      </c>
      <c r="D12" s="510">
        <v>11401750.394200001</v>
      </c>
      <c r="E12" s="510">
        <v>132047.79999999999</v>
      </c>
      <c r="F12" s="510"/>
      <c r="G12" s="510"/>
      <c r="H12" s="509">
        <v>11835452.627700001</v>
      </c>
    </row>
    <row r="13" spans="1:8">
      <c r="A13" s="510">
        <v>7</v>
      </c>
      <c r="B13" s="525" t="s">
        <v>207</v>
      </c>
      <c r="C13" s="510"/>
      <c r="D13" s="510">
        <v>14066715.924799999</v>
      </c>
      <c r="E13" s="510">
        <v>175351.74</v>
      </c>
      <c r="F13" s="510"/>
      <c r="G13" s="510"/>
      <c r="H13" s="509">
        <v>13891364.184799999</v>
      </c>
    </row>
    <row r="14" spans="1:8">
      <c r="A14" s="510">
        <v>8</v>
      </c>
      <c r="B14" s="525" t="s">
        <v>208</v>
      </c>
      <c r="C14" s="510">
        <v>247828.79</v>
      </c>
      <c r="D14" s="510">
        <v>1352293.58</v>
      </c>
      <c r="E14" s="510">
        <v>114504.99</v>
      </c>
      <c r="F14" s="510"/>
      <c r="G14" s="510"/>
      <c r="H14" s="509">
        <v>1485617.3800000001</v>
      </c>
    </row>
    <row r="15" spans="1:8">
      <c r="A15" s="510">
        <v>9</v>
      </c>
      <c r="B15" s="525" t="s">
        <v>209</v>
      </c>
      <c r="C15" s="510"/>
      <c r="D15" s="510">
        <v>2246739.6063000001</v>
      </c>
      <c r="E15" s="510">
        <v>4668.97</v>
      </c>
      <c r="F15" s="510"/>
      <c r="G15" s="510"/>
      <c r="H15" s="509">
        <v>2242070.6362999999</v>
      </c>
    </row>
    <row r="16" spans="1:8" ht="25.5">
      <c r="A16" s="510">
        <v>10</v>
      </c>
      <c r="B16" s="525" t="s">
        <v>210</v>
      </c>
      <c r="C16" s="510">
        <v>1306264.9055999999</v>
      </c>
      <c r="D16" s="510">
        <v>1525822.5632</v>
      </c>
      <c r="E16" s="510">
        <v>220424.4</v>
      </c>
      <c r="F16" s="510"/>
      <c r="G16" s="510"/>
      <c r="H16" s="509">
        <v>2611663.0688</v>
      </c>
    </row>
    <row r="17" spans="1:9">
      <c r="A17" s="510">
        <v>11</v>
      </c>
      <c r="B17" s="525" t="s">
        <v>211</v>
      </c>
      <c r="C17" s="510"/>
      <c r="D17" s="510">
        <v>12007740.6414</v>
      </c>
      <c r="E17" s="510">
        <v>13354.14</v>
      </c>
      <c r="F17" s="510"/>
      <c r="G17" s="510"/>
      <c r="H17" s="509">
        <v>11994386.501399999</v>
      </c>
    </row>
    <row r="18" spans="1:9">
      <c r="A18" s="510">
        <v>12</v>
      </c>
      <c r="B18" s="525" t="s">
        <v>212</v>
      </c>
      <c r="C18" s="510">
        <v>254196.26</v>
      </c>
      <c r="D18" s="510">
        <v>32316058.6428</v>
      </c>
      <c r="E18" s="510">
        <v>240499.29</v>
      </c>
      <c r="F18" s="510"/>
      <c r="G18" s="510">
        <v>61503.768300000003</v>
      </c>
      <c r="H18" s="509">
        <v>32329755.612800002</v>
      </c>
    </row>
    <row r="19" spans="1:9">
      <c r="A19" s="510">
        <v>13</v>
      </c>
      <c r="B19" s="525" t="s">
        <v>213</v>
      </c>
      <c r="C19" s="510">
        <v>32704.35</v>
      </c>
      <c r="D19" s="510">
        <v>13207065.241900001</v>
      </c>
      <c r="E19" s="510">
        <v>122963.57</v>
      </c>
      <c r="F19" s="510"/>
      <c r="G19" s="510"/>
      <c r="H19" s="509">
        <v>13116806.0219</v>
      </c>
    </row>
    <row r="20" spans="1:9">
      <c r="A20" s="510">
        <v>14</v>
      </c>
      <c r="B20" s="525" t="s">
        <v>214</v>
      </c>
      <c r="C20" s="510"/>
      <c r="D20" s="510">
        <v>4534120.96</v>
      </c>
      <c r="E20" s="510">
        <v>66516.77</v>
      </c>
      <c r="F20" s="510"/>
      <c r="G20" s="510"/>
      <c r="H20" s="509">
        <v>4467604.1900000004</v>
      </c>
    </row>
    <row r="21" spans="1:9">
      <c r="A21" s="510">
        <v>15</v>
      </c>
      <c r="B21" s="525" t="s">
        <v>215</v>
      </c>
      <c r="C21" s="510"/>
      <c r="D21" s="510">
        <v>6723041.9000000004</v>
      </c>
      <c r="E21" s="510">
        <v>17413.11</v>
      </c>
      <c r="F21" s="510"/>
      <c r="G21" s="510"/>
      <c r="H21" s="509">
        <v>6705628.79</v>
      </c>
    </row>
    <row r="22" spans="1:9">
      <c r="A22" s="510">
        <v>16</v>
      </c>
      <c r="B22" s="525" t="s">
        <v>216</v>
      </c>
      <c r="C22" s="510"/>
      <c r="D22" s="510"/>
      <c r="E22" s="510"/>
      <c r="F22" s="510"/>
      <c r="G22" s="510"/>
      <c r="H22" s="509">
        <v>0</v>
      </c>
    </row>
    <row r="23" spans="1:9">
      <c r="A23" s="510">
        <v>17</v>
      </c>
      <c r="B23" s="525" t="s">
        <v>217</v>
      </c>
      <c r="C23" s="510">
        <v>1062063.3045999999</v>
      </c>
      <c r="D23" s="510">
        <v>860751.42460000003</v>
      </c>
      <c r="E23" s="510">
        <v>353926.11</v>
      </c>
      <c r="F23" s="510"/>
      <c r="G23" s="510"/>
      <c r="H23" s="509">
        <v>1568888.6192000001</v>
      </c>
    </row>
    <row r="24" spans="1:9">
      <c r="A24" s="510">
        <v>18</v>
      </c>
      <c r="B24" s="525" t="s">
        <v>218</v>
      </c>
      <c r="C24" s="510"/>
      <c r="D24" s="510"/>
      <c r="E24" s="510"/>
      <c r="F24" s="510"/>
      <c r="G24" s="510"/>
      <c r="H24" s="509">
        <v>0</v>
      </c>
    </row>
    <row r="25" spans="1:9">
      <c r="A25" s="510">
        <v>19</v>
      </c>
      <c r="B25" s="525" t="s">
        <v>219</v>
      </c>
      <c r="C25" s="510"/>
      <c r="D25" s="510"/>
      <c r="E25" s="510"/>
      <c r="F25" s="510"/>
      <c r="G25" s="510"/>
      <c r="H25" s="509">
        <v>0</v>
      </c>
    </row>
    <row r="26" spans="1:9">
      <c r="A26" s="510">
        <v>20</v>
      </c>
      <c r="B26" s="525" t="s">
        <v>220</v>
      </c>
      <c r="C26" s="510"/>
      <c r="D26" s="510">
        <v>547159.27099999995</v>
      </c>
      <c r="E26" s="510">
        <v>3356.59</v>
      </c>
      <c r="F26" s="510"/>
      <c r="G26" s="510"/>
      <c r="H26" s="509">
        <v>543802.68099999998</v>
      </c>
      <c r="I26" s="420"/>
    </row>
    <row r="27" spans="1:9">
      <c r="A27" s="510">
        <v>21</v>
      </c>
      <c r="B27" s="525" t="s">
        <v>221</v>
      </c>
      <c r="C27" s="510"/>
      <c r="D27" s="510">
        <v>134397.53</v>
      </c>
      <c r="E27" s="510">
        <v>180</v>
      </c>
      <c r="F27" s="510"/>
      <c r="G27" s="510"/>
      <c r="H27" s="509">
        <v>134217.53</v>
      </c>
      <c r="I27" s="420"/>
    </row>
    <row r="28" spans="1:9">
      <c r="A28" s="510">
        <v>22</v>
      </c>
      <c r="B28" s="525" t="s">
        <v>222</v>
      </c>
      <c r="C28" s="510"/>
      <c r="D28" s="510">
        <v>6222.11</v>
      </c>
      <c r="E28" s="510">
        <v>166.84</v>
      </c>
      <c r="F28" s="510"/>
      <c r="G28" s="510"/>
      <c r="H28" s="509">
        <v>6055.2699999999995</v>
      </c>
      <c r="I28" s="420"/>
    </row>
    <row r="29" spans="1:9">
      <c r="A29" s="510">
        <v>23</v>
      </c>
      <c r="B29" s="525" t="s">
        <v>223</v>
      </c>
      <c r="C29" s="510">
        <v>1089168.9473999999</v>
      </c>
      <c r="D29" s="510">
        <v>17551811.187600002</v>
      </c>
      <c r="E29" s="510">
        <v>324031.03999999998</v>
      </c>
      <c r="F29" s="510"/>
      <c r="G29" s="510"/>
      <c r="H29" s="509">
        <v>18316949.095000003</v>
      </c>
      <c r="I29" s="420"/>
    </row>
    <row r="30" spans="1:9">
      <c r="A30" s="510">
        <v>24</v>
      </c>
      <c r="B30" s="525" t="s">
        <v>224</v>
      </c>
      <c r="C30" s="510"/>
      <c r="D30" s="510">
        <v>15599.98</v>
      </c>
      <c r="E30" s="510">
        <v>11.94</v>
      </c>
      <c r="F30" s="510"/>
      <c r="G30" s="510"/>
      <c r="H30" s="509">
        <v>15588.039999999999</v>
      </c>
      <c r="I30" s="420"/>
    </row>
    <row r="31" spans="1:9">
      <c r="A31" s="510">
        <v>25</v>
      </c>
      <c r="B31" s="525" t="s">
        <v>225</v>
      </c>
      <c r="C31" s="510"/>
      <c r="D31" s="510">
        <v>9792803.4472000003</v>
      </c>
      <c r="E31" s="510">
        <v>65969.67</v>
      </c>
      <c r="F31" s="510"/>
      <c r="G31" s="510"/>
      <c r="H31" s="509">
        <v>9726833.7772000004</v>
      </c>
      <c r="I31" s="420"/>
    </row>
    <row r="32" spans="1:9">
      <c r="A32" s="510">
        <v>26</v>
      </c>
      <c r="B32" s="525" t="s">
        <v>226</v>
      </c>
      <c r="C32" s="510"/>
      <c r="D32" s="510"/>
      <c r="E32" s="510"/>
      <c r="F32" s="510"/>
      <c r="G32" s="510"/>
      <c r="H32" s="509">
        <v>0</v>
      </c>
      <c r="I32" s="420"/>
    </row>
    <row r="33" spans="1:9">
      <c r="A33" s="510">
        <v>27</v>
      </c>
      <c r="B33" s="511" t="s">
        <v>15</v>
      </c>
      <c r="C33" s="510"/>
      <c r="D33" s="510">
        <v>22848462.995700002</v>
      </c>
      <c r="E33" s="510"/>
      <c r="F33" s="510"/>
      <c r="G33" s="510"/>
      <c r="H33" s="509">
        <v>22848462.995700002</v>
      </c>
      <c r="I33" s="420"/>
    </row>
    <row r="34" spans="1:9">
      <c r="A34" s="510">
        <v>28</v>
      </c>
      <c r="B34" s="524" t="s">
        <v>8</v>
      </c>
      <c r="C34" s="514">
        <v>5727162.6240999997</v>
      </c>
      <c r="D34" s="514">
        <v>230671290.50750002</v>
      </c>
      <c r="E34" s="514">
        <v>2225646.5300000003</v>
      </c>
      <c r="F34" s="514">
        <v>0</v>
      </c>
      <c r="G34" s="514">
        <v>61503.768300000003</v>
      </c>
      <c r="H34" s="509">
        <v>234172806.60160002</v>
      </c>
      <c r="I34" s="672"/>
    </row>
    <row r="35" spans="1:9">
      <c r="A35" s="420"/>
      <c r="B35" s="420"/>
      <c r="C35" s="420"/>
      <c r="D35" s="420"/>
      <c r="E35" s="420"/>
      <c r="F35" s="420"/>
      <c r="G35" s="420"/>
      <c r="H35" s="420"/>
      <c r="I35" s="420"/>
    </row>
    <row r="36" spans="1:9">
      <c r="A36" s="420"/>
      <c r="B36" s="421"/>
      <c r="C36" s="420"/>
      <c r="D36" s="420"/>
      <c r="E36" s="420"/>
      <c r="F36" s="420"/>
      <c r="G36" s="420"/>
      <c r="H36" s="420"/>
      <c r="I36" s="420"/>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8"/>
  <sheetViews>
    <sheetView showGridLines="0" zoomScaleNormal="100" workbookViewId="0">
      <selection activeCell="C6" sqref="C6:C15"/>
    </sheetView>
  </sheetViews>
  <sheetFormatPr defaultColWidth="9.140625" defaultRowHeight="12.75"/>
  <cols>
    <col min="1" max="1" width="11.85546875" style="414" bestFit="1" customWidth="1"/>
    <col min="2" max="2" width="108" style="414" bestFit="1" customWidth="1"/>
    <col min="3" max="3" width="22.28515625" style="414" customWidth="1"/>
    <col min="4" max="4" width="36.140625" style="419" bestFit="1" customWidth="1"/>
    <col min="5" max="5" width="9.140625" style="414" customWidth="1"/>
    <col min="6" max="6" width="13.28515625" style="414" bestFit="1" customWidth="1"/>
    <col min="7" max="16384" width="9.140625" style="414"/>
  </cols>
  <sheetData>
    <row r="1" spans="1:6" ht="13.5">
      <c r="A1" s="413" t="s">
        <v>0</v>
      </c>
      <c r="B1" s="327" t="str">
        <f>Info!C2</f>
        <v>სს "ზირაათ ბანკი საქართველო"</v>
      </c>
      <c r="D1" s="414"/>
    </row>
    <row r="2" spans="1:6">
      <c r="A2" s="415" t="s">
        <v>1</v>
      </c>
      <c r="B2" s="745">
        <f>'1. key ratios'!B2</f>
        <v>45565</v>
      </c>
      <c r="D2" s="414"/>
    </row>
    <row r="3" spans="1:6">
      <c r="A3" s="416" t="s">
        <v>611</v>
      </c>
      <c r="D3" s="414"/>
    </row>
    <row r="5" spans="1:6">
      <c r="A5" s="880" t="s">
        <v>612</v>
      </c>
      <c r="B5" s="880"/>
      <c r="C5" s="535" t="s">
        <v>613</v>
      </c>
      <c r="D5" s="535" t="s">
        <v>614</v>
      </c>
    </row>
    <row r="6" spans="1:6" ht="15">
      <c r="A6" s="534">
        <v>1</v>
      </c>
      <c r="B6" s="527" t="s">
        <v>615</v>
      </c>
      <c r="C6" s="771">
        <v>2381517.9900000002</v>
      </c>
      <c r="D6" s="529"/>
      <c r="F6" s="675"/>
    </row>
    <row r="7" spans="1:6" ht="15">
      <c r="A7" s="531">
        <v>2</v>
      </c>
      <c r="B7" s="527" t="s">
        <v>616</v>
      </c>
      <c r="C7" s="771">
        <v>909651.59850000008</v>
      </c>
      <c r="D7" s="529">
        <v>0</v>
      </c>
      <c r="F7" s="675"/>
    </row>
    <row r="8" spans="1:6" ht="15">
      <c r="A8" s="533">
        <v>2.1</v>
      </c>
      <c r="B8" s="532" t="s">
        <v>617</v>
      </c>
      <c r="C8" s="771">
        <v>539092.17000000004</v>
      </c>
      <c r="D8" s="529"/>
      <c r="F8" s="675"/>
    </row>
    <row r="9" spans="1:6" ht="15">
      <c r="A9" s="533">
        <v>2.2000000000000002</v>
      </c>
      <c r="B9" s="532" t="s">
        <v>618</v>
      </c>
      <c r="C9" s="771">
        <v>370559.42849999998</v>
      </c>
      <c r="D9" s="529"/>
      <c r="F9" s="675"/>
    </row>
    <row r="10" spans="1:6" ht="15">
      <c r="A10" s="534">
        <v>3</v>
      </c>
      <c r="B10" s="527" t="s">
        <v>619</v>
      </c>
      <c r="C10" s="771">
        <v>812887.88840000005</v>
      </c>
      <c r="D10" s="529">
        <v>0</v>
      </c>
      <c r="F10" s="675"/>
    </row>
    <row r="11" spans="1:6" ht="15">
      <c r="A11" s="533">
        <v>3.1</v>
      </c>
      <c r="B11" s="532" t="s">
        <v>620</v>
      </c>
      <c r="C11" s="771"/>
      <c r="D11" s="529"/>
      <c r="F11" s="675"/>
    </row>
    <row r="12" spans="1:6" ht="15">
      <c r="A12" s="533">
        <v>3.2</v>
      </c>
      <c r="B12" s="532" t="s">
        <v>621</v>
      </c>
      <c r="C12" s="771">
        <v>812887.88840000005</v>
      </c>
      <c r="D12" s="529"/>
      <c r="F12" s="675"/>
    </row>
    <row r="13" spans="1:6" ht="15">
      <c r="A13" s="533">
        <v>3.3</v>
      </c>
      <c r="B13" s="532" t="s">
        <v>622</v>
      </c>
      <c r="C13" s="771"/>
      <c r="D13" s="529"/>
      <c r="F13" s="675"/>
    </row>
    <row r="14" spans="1:6" ht="15">
      <c r="A14" s="531">
        <v>4</v>
      </c>
      <c r="B14" s="530" t="s">
        <v>623</v>
      </c>
      <c r="C14" s="771">
        <v>-48831.620100000175</v>
      </c>
      <c r="D14" s="529"/>
      <c r="F14" s="675"/>
    </row>
    <row r="15" spans="1:6">
      <c r="A15" s="528">
        <v>5</v>
      </c>
      <c r="B15" s="527" t="s">
        <v>624</v>
      </c>
      <c r="C15" s="772">
        <v>2429450.08</v>
      </c>
      <c r="D15" s="526">
        <v>0</v>
      </c>
      <c r="F15" s="772"/>
    </row>
    <row r="16" spans="1:6">
      <c r="C16" s="420"/>
      <c r="D16" s="420"/>
    </row>
    <row r="17" spans="3:4">
      <c r="C17" s="420"/>
      <c r="D17" s="420"/>
    </row>
    <row r="18" spans="3:4">
      <c r="C18" s="420"/>
      <c r="D18" s="420"/>
    </row>
    <row r="19" spans="3:4">
      <c r="C19" s="420"/>
      <c r="D19" s="420"/>
    </row>
    <row r="20" spans="3:4">
      <c r="C20" s="420"/>
      <c r="D20" s="420"/>
    </row>
    <row r="21" spans="3:4">
      <c r="C21" s="420"/>
      <c r="D21" s="420"/>
    </row>
    <row r="22" spans="3:4">
      <c r="C22" s="420"/>
      <c r="D22" s="420"/>
    </row>
    <row r="23" spans="3:4">
      <c r="C23" s="420"/>
      <c r="D23" s="420"/>
    </row>
    <row r="24" spans="3:4">
      <c r="C24" s="420"/>
      <c r="D24" s="420"/>
    </row>
    <row r="25" spans="3:4">
      <c r="C25" s="420"/>
      <c r="D25" s="420"/>
    </row>
    <row r="26" spans="3:4">
      <c r="C26" s="420"/>
      <c r="D26" s="420"/>
    </row>
    <row r="27" spans="3:4">
      <c r="C27" s="420"/>
      <c r="D27" s="420"/>
    </row>
    <row r="28" spans="3:4">
      <c r="C28" s="420"/>
      <c r="D28" s="42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48"/>
  <sheetViews>
    <sheetView showGridLines="0" zoomScaleNormal="100" workbookViewId="0">
      <selection activeCell="C7" sqref="C7:C18"/>
    </sheetView>
  </sheetViews>
  <sheetFormatPr defaultColWidth="9.140625" defaultRowHeight="12.75"/>
  <cols>
    <col min="1" max="1" width="11.85546875" style="521" bestFit="1" customWidth="1"/>
    <col min="2" max="2" width="125.85546875" style="521" customWidth="1"/>
    <col min="3" max="3" width="24.42578125" style="521" customWidth="1"/>
    <col min="4" max="4" width="49.28515625" style="521" customWidth="1"/>
    <col min="5" max="5" width="9.140625" style="521" customWidth="1"/>
    <col min="6" max="16384" width="9.140625" style="521"/>
  </cols>
  <sheetData>
    <row r="1" spans="1:4" ht="13.5">
      <c r="A1" s="413" t="s">
        <v>0</v>
      </c>
      <c r="B1" s="327" t="str">
        <f>Info!C2</f>
        <v>სს "ზირაათ ბანკი საქართველო"</v>
      </c>
    </row>
    <row r="2" spans="1:4">
      <c r="A2" s="415" t="s">
        <v>1</v>
      </c>
      <c r="B2" s="745">
        <f>'1. key ratios'!B2</f>
        <v>45565</v>
      </c>
    </row>
    <row r="3" spans="1:4">
      <c r="A3" s="416" t="s">
        <v>625</v>
      </c>
    </row>
    <row r="4" spans="1:4">
      <c r="A4" s="416"/>
    </row>
    <row r="5" spans="1:4" ht="15" customHeight="1">
      <c r="A5" s="881" t="s">
        <v>179</v>
      </c>
      <c r="B5" s="882"/>
      <c r="C5" s="885" t="s">
        <v>626</v>
      </c>
      <c r="D5" s="885" t="s">
        <v>627</v>
      </c>
    </row>
    <row r="6" spans="1:4">
      <c r="A6" s="883"/>
      <c r="B6" s="884"/>
      <c r="C6" s="885"/>
      <c r="D6" s="885"/>
    </row>
    <row r="7" spans="1:4">
      <c r="A7" s="524">
        <v>1</v>
      </c>
      <c r="B7" s="514" t="s">
        <v>477</v>
      </c>
      <c r="C7" s="510">
        <v>6246269.5548</v>
      </c>
      <c r="D7" s="536"/>
    </row>
    <row r="8" spans="1:4">
      <c r="A8" s="511">
        <v>2</v>
      </c>
      <c r="B8" s="511" t="s">
        <v>480</v>
      </c>
      <c r="C8" s="510">
        <v>3017696.4052999998</v>
      </c>
      <c r="D8" s="536"/>
    </row>
    <row r="9" spans="1:4">
      <c r="A9" s="511">
        <v>3</v>
      </c>
      <c r="B9" s="539" t="s">
        <v>483</v>
      </c>
      <c r="C9" s="510">
        <v>18791.204300000001</v>
      </c>
      <c r="D9" s="536"/>
    </row>
    <row r="10" spans="1:4">
      <c r="A10" s="511">
        <v>4</v>
      </c>
      <c r="B10" s="511" t="s">
        <v>486</v>
      </c>
      <c r="C10" s="510">
        <v>3555594.9403999997</v>
      </c>
      <c r="D10" s="536"/>
    </row>
    <row r="11" spans="1:4">
      <c r="A11" s="511">
        <v>5</v>
      </c>
      <c r="B11" s="538" t="s">
        <v>489</v>
      </c>
      <c r="C11" s="510">
        <v>77146.679399999994</v>
      </c>
      <c r="D11" s="536"/>
    </row>
    <row r="12" spans="1:4">
      <c r="A12" s="511">
        <v>6</v>
      </c>
      <c r="B12" s="538" t="s">
        <v>492</v>
      </c>
      <c r="C12" s="510">
        <v>3363179.4204000002</v>
      </c>
      <c r="D12" s="536"/>
    </row>
    <row r="13" spans="1:4">
      <c r="A13" s="511">
        <v>7</v>
      </c>
      <c r="B13" s="538" t="s">
        <v>495</v>
      </c>
      <c r="C13" s="510"/>
      <c r="D13" s="536"/>
    </row>
    <row r="14" spans="1:4">
      <c r="A14" s="511">
        <v>8</v>
      </c>
      <c r="B14" s="538" t="s">
        <v>498</v>
      </c>
      <c r="C14" s="510"/>
      <c r="D14" s="511"/>
    </row>
    <row r="15" spans="1:4">
      <c r="A15" s="511">
        <v>9</v>
      </c>
      <c r="B15" s="538" t="s">
        <v>501</v>
      </c>
      <c r="C15" s="510"/>
      <c r="D15" s="511"/>
    </row>
    <row r="16" spans="1:4">
      <c r="A16" s="511">
        <v>10</v>
      </c>
      <c r="B16" s="538" t="s">
        <v>504</v>
      </c>
      <c r="C16" s="510"/>
      <c r="D16" s="511"/>
    </row>
    <row r="17" spans="1:4" ht="25.5">
      <c r="A17" s="511">
        <v>11</v>
      </c>
      <c r="B17" s="538" t="s">
        <v>507</v>
      </c>
      <c r="C17" s="510">
        <v>115268.8406</v>
      </c>
      <c r="D17" s="536"/>
    </row>
    <row r="18" spans="1:4">
      <c r="A18" s="524">
        <v>12</v>
      </c>
      <c r="B18" s="537" t="s">
        <v>510</v>
      </c>
      <c r="C18" s="514">
        <v>5727162.2239999985</v>
      </c>
      <c r="D18" s="536"/>
    </row>
    <row r="21" spans="1:4">
      <c r="B21" s="413"/>
    </row>
    <row r="22" spans="1:4">
      <c r="B22" s="415"/>
    </row>
    <row r="23" spans="1:4">
      <c r="B23" s="416"/>
    </row>
    <row r="24" spans="1:4">
      <c r="D24" s="554"/>
    </row>
    <row r="25" spans="1:4">
      <c r="D25" s="554"/>
    </row>
    <row r="26" spans="1:4">
      <c r="D26" s="554"/>
    </row>
    <row r="27" spans="1:4">
      <c r="D27" s="554"/>
    </row>
    <row r="28" spans="1:4">
      <c r="D28" s="554"/>
    </row>
    <row r="29" spans="1:4">
      <c r="D29" s="554"/>
    </row>
    <row r="30" spans="1:4">
      <c r="D30" s="554"/>
    </row>
    <row r="31" spans="1:4">
      <c r="D31" s="554"/>
    </row>
    <row r="32" spans="1:4">
      <c r="D32" s="554"/>
    </row>
    <row r="33" spans="4:4">
      <c r="D33" s="554"/>
    </row>
    <row r="34" spans="4:4">
      <c r="D34" s="554"/>
    </row>
    <row r="35" spans="4:4">
      <c r="D35" s="554"/>
    </row>
    <row r="36" spans="4:4">
      <c r="D36" s="554"/>
    </row>
    <row r="37" spans="4:4">
      <c r="D37" s="554"/>
    </row>
    <row r="38" spans="4:4">
      <c r="D38" s="554"/>
    </row>
    <row r="39" spans="4:4">
      <c r="D39" s="554"/>
    </row>
    <row r="40" spans="4:4">
      <c r="D40" s="554"/>
    </row>
    <row r="41" spans="4:4">
      <c r="D41" s="554"/>
    </row>
    <row r="42" spans="4:4">
      <c r="D42" s="554"/>
    </row>
    <row r="43" spans="4:4">
      <c r="D43" s="554"/>
    </row>
    <row r="44" spans="4:4">
      <c r="D44" s="554"/>
    </row>
    <row r="45" spans="4:4">
      <c r="D45" s="554"/>
    </row>
    <row r="46" spans="4:4">
      <c r="D46" s="554"/>
    </row>
    <row r="47" spans="4:4">
      <c r="D47" s="554"/>
    </row>
    <row r="48" spans="4:4">
      <c r="D48" s="554"/>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40"/>
  <sheetViews>
    <sheetView showGridLines="0" zoomScaleNormal="100" workbookViewId="0">
      <selection activeCell="I36" sqref="I36"/>
    </sheetView>
  </sheetViews>
  <sheetFormatPr defaultColWidth="9.140625" defaultRowHeight="12.75"/>
  <cols>
    <col min="1" max="1" width="11.85546875" style="521" bestFit="1" customWidth="1"/>
    <col min="2" max="2" width="51.7109375" style="521" customWidth="1"/>
    <col min="3" max="3" width="15.5703125" style="747" customWidth="1"/>
    <col min="4" max="4" width="14.28515625" style="747" bestFit="1" customWidth="1"/>
    <col min="5" max="5" width="22.28515625" style="521" customWidth="1"/>
    <col min="6" max="6" width="20" style="521" customWidth="1"/>
    <col min="7" max="7" width="18.42578125" style="521" customWidth="1"/>
    <col min="8" max="8" width="12" style="521" bestFit="1" customWidth="1"/>
    <col min="9" max="11" width="22.28515625" style="521" customWidth="1"/>
    <col min="12" max="12" width="12" style="521" bestFit="1" customWidth="1"/>
    <col min="13" max="18" width="22.28515625" style="521" customWidth="1"/>
    <col min="19" max="19" width="23.28515625" style="521" bestFit="1" customWidth="1"/>
    <col min="20" max="20" width="6.140625" style="521" customWidth="1"/>
    <col min="21" max="26" width="22.28515625" style="521" customWidth="1"/>
    <col min="27" max="27" width="23.28515625" style="521" bestFit="1" customWidth="1"/>
    <col min="28" max="28" width="20" style="521" customWidth="1"/>
    <col min="29" max="29" width="9.140625" style="521" customWidth="1"/>
    <col min="30" max="16384" width="9.140625" style="521"/>
  </cols>
  <sheetData>
    <row r="1" spans="1:28" ht="13.5">
      <c r="A1" s="413" t="s">
        <v>0</v>
      </c>
      <c r="B1" s="327" t="str">
        <f>Info!C2</f>
        <v>სს "ზირაათ ბანკი საქართველო"</v>
      </c>
    </row>
    <row r="2" spans="1:28">
      <c r="A2" s="415" t="s">
        <v>1</v>
      </c>
      <c r="B2" s="745">
        <f>'1. key ratios'!B2</f>
        <v>45565</v>
      </c>
      <c r="C2" s="748"/>
    </row>
    <row r="3" spans="1:28">
      <c r="A3" s="416" t="s">
        <v>628</v>
      </c>
    </row>
    <row r="5" spans="1:28" ht="15" customHeight="1">
      <c r="A5" s="886" t="s">
        <v>629</v>
      </c>
      <c r="B5" s="887"/>
      <c r="C5" s="878" t="s">
        <v>630</v>
      </c>
      <c r="D5" s="892"/>
      <c r="E5" s="892"/>
      <c r="F5" s="892"/>
      <c r="G5" s="892"/>
      <c r="H5" s="892"/>
      <c r="I5" s="892"/>
      <c r="J5" s="892"/>
      <c r="K5" s="892"/>
      <c r="L5" s="892"/>
      <c r="M5" s="892"/>
      <c r="N5" s="892"/>
      <c r="O5" s="892"/>
      <c r="P5" s="892"/>
      <c r="Q5" s="892"/>
      <c r="R5" s="892"/>
      <c r="S5" s="892"/>
      <c r="T5" s="553"/>
      <c r="U5" s="553"/>
      <c r="V5" s="553"/>
      <c r="W5" s="553"/>
      <c r="X5" s="553"/>
      <c r="Y5" s="553"/>
      <c r="Z5" s="553"/>
      <c r="AA5" s="552"/>
      <c r="AB5" s="543"/>
    </row>
    <row r="6" spans="1:28">
      <c r="A6" s="888"/>
      <c r="B6" s="889"/>
      <c r="C6" s="893" t="s">
        <v>8</v>
      </c>
      <c r="D6" s="895" t="s">
        <v>631</v>
      </c>
      <c r="E6" s="895"/>
      <c r="F6" s="895"/>
      <c r="G6" s="895"/>
      <c r="H6" s="896" t="s">
        <v>632</v>
      </c>
      <c r="I6" s="897"/>
      <c r="J6" s="897"/>
      <c r="K6" s="898"/>
      <c r="L6" s="551"/>
      <c r="M6" s="899" t="s">
        <v>633</v>
      </c>
      <c r="N6" s="899"/>
      <c r="O6" s="899"/>
      <c r="P6" s="899"/>
      <c r="Q6" s="899"/>
      <c r="R6" s="899"/>
      <c r="S6" s="876"/>
      <c r="T6" s="550"/>
      <c r="U6" s="879" t="s">
        <v>634</v>
      </c>
      <c r="V6" s="879"/>
      <c r="W6" s="879"/>
      <c r="X6" s="879"/>
      <c r="Y6" s="879"/>
      <c r="Z6" s="879"/>
      <c r="AA6" s="877"/>
      <c r="AB6" s="549"/>
    </row>
    <row r="7" spans="1:28" ht="25.5">
      <c r="A7" s="890"/>
      <c r="B7" s="891"/>
      <c r="C7" s="894"/>
      <c r="D7" s="749"/>
      <c r="E7" s="544" t="s">
        <v>635</v>
      </c>
      <c r="F7" s="518" t="s">
        <v>636</v>
      </c>
      <c r="G7" s="518" t="s">
        <v>637</v>
      </c>
      <c r="H7" s="547"/>
      <c r="I7" s="544" t="s">
        <v>635</v>
      </c>
      <c r="J7" s="518" t="s">
        <v>636</v>
      </c>
      <c r="K7" s="518" t="s">
        <v>637</v>
      </c>
      <c r="L7" s="546"/>
      <c r="M7" s="544" t="s">
        <v>635</v>
      </c>
      <c r="N7" s="518" t="s">
        <v>636</v>
      </c>
      <c r="O7" s="518" t="s">
        <v>638</v>
      </c>
      <c r="P7" s="518" t="s">
        <v>639</v>
      </c>
      <c r="Q7" s="518" t="s">
        <v>640</v>
      </c>
      <c r="R7" s="518" t="s">
        <v>641</v>
      </c>
      <c r="S7" s="518" t="s">
        <v>642</v>
      </c>
      <c r="T7" s="545"/>
      <c r="U7" s="544" t="s">
        <v>635</v>
      </c>
      <c r="V7" s="518" t="s">
        <v>636</v>
      </c>
      <c r="W7" s="518" t="s">
        <v>638</v>
      </c>
      <c r="X7" s="518" t="s">
        <v>639</v>
      </c>
      <c r="Y7" s="518" t="s">
        <v>640</v>
      </c>
      <c r="Z7" s="518" t="s">
        <v>641</v>
      </c>
      <c r="AA7" s="518" t="s">
        <v>642</v>
      </c>
      <c r="AB7" s="543"/>
    </row>
    <row r="8" spans="1:28">
      <c r="A8" s="542">
        <v>1</v>
      </c>
      <c r="B8" s="514" t="s">
        <v>613</v>
      </c>
      <c r="C8" s="746">
        <v>153889934.17070001</v>
      </c>
      <c r="D8" s="746">
        <v>123217647.23450001</v>
      </c>
      <c r="E8" s="668">
        <v>2711663.1</v>
      </c>
      <c r="F8" s="668">
        <v>0</v>
      </c>
      <c r="G8" s="668">
        <v>0</v>
      </c>
      <c r="H8" s="668">
        <v>24945124.712100003</v>
      </c>
      <c r="I8" s="668">
        <v>0</v>
      </c>
      <c r="J8" s="668">
        <v>717248.94000000006</v>
      </c>
      <c r="K8" s="668">
        <v>0</v>
      </c>
      <c r="L8" s="668">
        <v>5727162.2241000002</v>
      </c>
      <c r="M8" s="668">
        <v>233498.24720000001</v>
      </c>
      <c r="N8" s="668">
        <v>0</v>
      </c>
      <c r="O8" s="668">
        <v>192702.24350000001</v>
      </c>
      <c r="P8" s="668">
        <v>455263.13</v>
      </c>
      <c r="Q8" s="668">
        <v>673762.75679999997</v>
      </c>
      <c r="R8" s="668">
        <v>0</v>
      </c>
      <c r="S8" s="668">
        <v>0</v>
      </c>
      <c r="T8" s="668">
        <v>0</v>
      </c>
      <c r="U8" s="668">
        <v>0</v>
      </c>
      <c r="V8" s="668">
        <v>0</v>
      </c>
      <c r="W8" s="668">
        <v>0</v>
      </c>
      <c r="X8" s="668">
        <v>0</v>
      </c>
      <c r="Y8" s="668">
        <v>0</v>
      </c>
      <c r="Z8" s="668">
        <v>0</v>
      </c>
      <c r="AA8" s="668">
        <v>0</v>
      </c>
      <c r="AB8" s="540"/>
    </row>
    <row r="9" spans="1:28">
      <c r="A9" s="510">
        <v>1.1000000000000001</v>
      </c>
      <c r="B9" s="541" t="s">
        <v>520</v>
      </c>
      <c r="C9" s="542"/>
      <c r="D9" s="542"/>
      <c r="E9" s="510"/>
      <c r="F9" s="510"/>
      <c r="G9" s="510"/>
      <c r="H9" s="510"/>
      <c r="I9" s="510"/>
      <c r="J9" s="510"/>
      <c r="K9" s="510"/>
      <c r="L9" s="510"/>
      <c r="M9" s="510"/>
      <c r="N9" s="510"/>
      <c r="O9" s="510"/>
      <c r="P9" s="510"/>
      <c r="Q9" s="510"/>
      <c r="R9" s="510"/>
      <c r="S9" s="510"/>
      <c r="T9" s="510"/>
      <c r="U9" s="510"/>
      <c r="V9" s="510"/>
      <c r="W9" s="510"/>
      <c r="X9" s="510"/>
      <c r="Y9" s="510"/>
      <c r="Z9" s="510"/>
      <c r="AA9" s="510"/>
      <c r="AB9" s="540"/>
    </row>
    <row r="10" spans="1:28">
      <c r="A10" s="510">
        <v>1.2</v>
      </c>
      <c r="B10" s="541" t="s">
        <v>643</v>
      </c>
      <c r="C10" s="542"/>
      <c r="D10" s="542"/>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40"/>
    </row>
    <row r="11" spans="1:28">
      <c r="A11" s="510">
        <v>1.3</v>
      </c>
      <c r="B11" s="541" t="s">
        <v>523</v>
      </c>
      <c r="C11" s="542"/>
      <c r="D11" s="542"/>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40"/>
    </row>
    <row r="12" spans="1:28">
      <c r="A12" s="510">
        <v>1.4</v>
      </c>
      <c r="B12" s="541" t="s">
        <v>525</v>
      </c>
      <c r="C12" s="542"/>
      <c r="D12" s="542"/>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40"/>
    </row>
    <row r="13" spans="1:28">
      <c r="A13" s="510">
        <v>1.5</v>
      </c>
      <c r="B13" s="541" t="s">
        <v>527</v>
      </c>
      <c r="C13" s="542">
        <v>123864403.9902</v>
      </c>
      <c r="D13" s="542">
        <v>96533811.202000007</v>
      </c>
      <c r="E13" s="510">
        <v>2711663.1</v>
      </c>
      <c r="F13" s="510"/>
      <c r="G13" s="510"/>
      <c r="H13" s="510">
        <v>22874419.759100001</v>
      </c>
      <c r="I13" s="510"/>
      <c r="J13" s="510">
        <v>514670.71</v>
      </c>
      <c r="K13" s="510"/>
      <c r="L13" s="510">
        <v>4456173.0290999999</v>
      </c>
      <c r="M13" s="510"/>
      <c r="N13" s="510"/>
      <c r="O13" s="510"/>
      <c r="P13" s="510">
        <v>247828.79</v>
      </c>
      <c r="Q13" s="510">
        <v>650022.18680000002</v>
      </c>
      <c r="R13" s="510"/>
      <c r="S13" s="510"/>
      <c r="T13" s="510"/>
      <c r="U13" s="510"/>
      <c r="V13" s="510"/>
      <c r="W13" s="510"/>
      <c r="X13" s="510"/>
      <c r="Y13" s="510"/>
      <c r="Z13" s="510"/>
      <c r="AA13" s="510"/>
      <c r="AB13" s="540"/>
    </row>
    <row r="14" spans="1:28">
      <c r="A14" s="510">
        <v>1.6</v>
      </c>
      <c r="B14" s="541" t="s">
        <v>529</v>
      </c>
      <c r="C14" s="542">
        <v>30025530.180500001</v>
      </c>
      <c r="D14" s="542">
        <v>26683836.032499999</v>
      </c>
      <c r="E14" s="510"/>
      <c r="F14" s="510"/>
      <c r="G14" s="510"/>
      <c r="H14" s="510">
        <v>2070704.953</v>
      </c>
      <c r="I14" s="510"/>
      <c r="J14" s="510">
        <v>202578.23</v>
      </c>
      <c r="K14" s="510"/>
      <c r="L14" s="510">
        <v>1270989.1950000001</v>
      </c>
      <c r="M14" s="510">
        <v>233498.24720000001</v>
      </c>
      <c r="N14" s="510"/>
      <c r="O14" s="510">
        <v>192702.24350000001</v>
      </c>
      <c r="P14" s="510">
        <v>207434.34</v>
      </c>
      <c r="Q14" s="510">
        <v>23740.57</v>
      </c>
      <c r="R14" s="510"/>
      <c r="S14" s="510"/>
      <c r="T14" s="510"/>
      <c r="U14" s="510"/>
      <c r="V14" s="510"/>
      <c r="W14" s="510"/>
      <c r="X14" s="510"/>
      <c r="Y14" s="510"/>
      <c r="Z14" s="510"/>
      <c r="AA14" s="510"/>
      <c r="AB14" s="540"/>
    </row>
    <row r="15" spans="1:28">
      <c r="A15" s="542">
        <v>2</v>
      </c>
      <c r="B15" s="524" t="s">
        <v>59</v>
      </c>
      <c r="C15" s="746">
        <v>2338377.64</v>
      </c>
      <c r="D15" s="746">
        <v>2338377.64</v>
      </c>
      <c r="E15" s="668">
        <v>0</v>
      </c>
      <c r="F15" s="668">
        <v>0</v>
      </c>
      <c r="G15" s="668">
        <v>0</v>
      </c>
      <c r="H15" s="668">
        <v>0</v>
      </c>
      <c r="I15" s="668">
        <v>0</v>
      </c>
      <c r="J15" s="668">
        <v>0</v>
      </c>
      <c r="K15" s="668">
        <v>0</v>
      </c>
      <c r="L15" s="668">
        <v>0</v>
      </c>
      <c r="M15" s="668">
        <v>0</v>
      </c>
      <c r="N15" s="668">
        <v>0</v>
      </c>
      <c r="O15" s="668">
        <v>0</v>
      </c>
      <c r="P15" s="668">
        <v>0</v>
      </c>
      <c r="Q15" s="668">
        <v>0</v>
      </c>
      <c r="R15" s="668">
        <v>0</v>
      </c>
      <c r="S15" s="668">
        <v>0</v>
      </c>
      <c r="T15" s="668">
        <v>0</v>
      </c>
      <c r="U15" s="668">
        <v>0</v>
      </c>
      <c r="V15" s="668">
        <v>0</v>
      </c>
      <c r="W15" s="668">
        <v>0</v>
      </c>
      <c r="X15" s="668">
        <v>0</v>
      </c>
      <c r="Y15" s="668">
        <v>0</v>
      </c>
      <c r="Z15" s="668">
        <v>0</v>
      </c>
      <c r="AA15" s="668">
        <v>0</v>
      </c>
      <c r="AB15" s="540"/>
    </row>
    <row r="16" spans="1:28">
      <c r="A16" s="510">
        <v>2.1</v>
      </c>
      <c r="B16" s="541" t="s">
        <v>520</v>
      </c>
      <c r="C16" s="542"/>
      <c r="D16" s="542"/>
      <c r="E16" s="510"/>
      <c r="F16" s="510"/>
      <c r="G16" s="510"/>
      <c r="H16" s="511"/>
      <c r="I16" s="510"/>
      <c r="J16" s="510"/>
      <c r="K16" s="510"/>
      <c r="L16" s="511"/>
      <c r="M16" s="510"/>
      <c r="N16" s="510"/>
      <c r="O16" s="510"/>
      <c r="P16" s="510"/>
      <c r="Q16" s="510"/>
      <c r="R16" s="510"/>
      <c r="S16" s="510"/>
      <c r="T16" s="510"/>
      <c r="U16" s="510"/>
      <c r="V16" s="510"/>
      <c r="W16" s="510"/>
      <c r="X16" s="510"/>
      <c r="Y16" s="510"/>
      <c r="Z16" s="510"/>
      <c r="AA16" s="510"/>
      <c r="AB16" s="540"/>
    </row>
    <row r="17" spans="1:28">
      <c r="A17" s="510">
        <v>2.2000000000000002</v>
      </c>
      <c r="B17" s="541" t="s">
        <v>643</v>
      </c>
      <c r="C17" s="542">
        <v>2338377.64</v>
      </c>
      <c r="D17" s="542">
        <v>2338377.64</v>
      </c>
      <c r="E17" s="510"/>
      <c r="F17" s="510"/>
      <c r="G17" s="510"/>
      <c r="H17" s="511"/>
      <c r="I17" s="510"/>
      <c r="J17" s="510"/>
      <c r="K17" s="510"/>
      <c r="L17" s="511"/>
      <c r="M17" s="510"/>
      <c r="N17" s="510"/>
      <c r="O17" s="510"/>
      <c r="P17" s="510"/>
      <c r="Q17" s="510"/>
      <c r="R17" s="510"/>
      <c r="S17" s="510"/>
      <c r="T17" s="510"/>
      <c r="U17" s="510"/>
      <c r="V17" s="510"/>
      <c r="W17" s="510"/>
      <c r="X17" s="510"/>
      <c r="Y17" s="510"/>
      <c r="Z17" s="510"/>
      <c r="AA17" s="510"/>
      <c r="AB17" s="540"/>
    </row>
    <row r="18" spans="1:28">
      <c r="A18" s="510">
        <v>2.2999999999999998</v>
      </c>
      <c r="B18" s="541" t="s">
        <v>523</v>
      </c>
      <c r="C18" s="542"/>
      <c r="D18" s="542"/>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40"/>
    </row>
    <row r="19" spans="1:28">
      <c r="A19" s="510">
        <v>2.4</v>
      </c>
      <c r="B19" s="541" t="s">
        <v>525</v>
      </c>
      <c r="C19" s="542"/>
      <c r="D19" s="542"/>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40"/>
    </row>
    <row r="20" spans="1:28">
      <c r="A20" s="510">
        <v>2.5</v>
      </c>
      <c r="B20" s="541" t="s">
        <v>527</v>
      </c>
      <c r="C20" s="542"/>
      <c r="D20" s="542"/>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40"/>
    </row>
    <row r="21" spans="1:28">
      <c r="A21" s="510">
        <v>2.6</v>
      </c>
      <c r="B21" s="541" t="s">
        <v>529</v>
      </c>
      <c r="C21" s="542"/>
      <c r="D21" s="542"/>
      <c r="E21" s="510"/>
      <c r="F21" s="510"/>
      <c r="G21" s="510"/>
      <c r="H21" s="510"/>
      <c r="I21" s="510"/>
      <c r="J21" s="510"/>
      <c r="K21" s="510"/>
      <c r="L21" s="510"/>
      <c r="M21" s="510"/>
      <c r="N21" s="510"/>
      <c r="O21" s="510"/>
      <c r="P21" s="510"/>
      <c r="Q21" s="510"/>
      <c r="R21" s="510"/>
      <c r="S21" s="511"/>
      <c r="T21" s="510"/>
      <c r="U21" s="510"/>
      <c r="V21" s="510"/>
      <c r="W21" s="510"/>
      <c r="X21" s="510"/>
      <c r="Y21" s="510"/>
      <c r="Z21" s="510"/>
      <c r="AA21" s="510"/>
      <c r="AB21" s="540"/>
    </row>
    <row r="22" spans="1:28">
      <c r="A22" s="542">
        <v>3</v>
      </c>
      <c r="B22" s="514" t="s">
        <v>644</v>
      </c>
      <c r="C22" s="746">
        <v>61532879.576100007</v>
      </c>
      <c r="D22" s="746">
        <v>60954329.077200003</v>
      </c>
      <c r="E22" s="524"/>
      <c r="F22" s="524"/>
      <c r="G22" s="524"/>
      <c r="H22" s="668">
        <v>428550.49890000001</v>
      </c>
      <c r="I22" s="524"/>
      <c r="J22" s="524"/>
      <c r="K22" s="524"/>
      <c r="L22" s="668">
        <v>150000</v>
      </c>
      <c r="M22" s="524"/>
      <c r="N22" s="524"/>
      <c r="O22" s="524"/>
      <c r="P22" s="524"/>
      <c r="Q22" s="524"/>
      <c r="R22" s="524"/>
      <c r="S22" s="524"/>
      <c r="T22" s="668">
        <v>0</v>
      </c>
      <c r="U22" s="524"/>
      <c r="V22" s="524"/>
      <c r="W22" s="524"/>
      <c r="X22" s="524"/>
      <c r="Y22" s="524"/>
      <c r="Z22" s="524"/>
      <c r="AA22" s="524"/>
      <c r="AB22" s="540"/>
    </row>
    <row r="23" spans="1:28">
      <c r="A23" s="510">
        <v>3.1</v>
      </c>
      <c r="B23" s="541" t="s">
        <v>520</v>
      </c>
      <c r="C23" s="542"/>
      <c r="D23" s="774"/>
      <c r="E23" s="524"/>
      <c r="F23" s="524"/>
      <c r="G23" s="524"/>
      <c r="H23" s="524"/>
      <c r="I23" s="524"/>
      <c r="J23" s="524"/>
      <c r="K23" s="524"/>
      <c r="L23" s="514"/>
      <c r="M23" s="524"/>
      <c r="N23" s="524"/>
      <c r="O23" s="524"/>
      <c r="P23" s="524"/>
      <c r="Q23" s="524"/>
      <c r="R23" s="524"/>
      <c r="S23" s="524"/>
      <c r="T23" s="514"/>
      <c r="U23" s="524"/>
      <c r="V23" s="524"/>
      <c r="W23" s="524"/>
      <c r="X23" s="524"/>
      <c r="Y23" s="524"/>
      <c r="Z23" s="524"/>
      <c r="AA23" s="524"/>
      <c r="AB23" s="540"/>
    </row>
    <row r="24" spans="1:28">
      <c r="A24" s="510">
        <v>3.2</v>
      </c>
      <c r="B24" s="541" t="s">
        <v>643</v>
      </c>
      <c r="C24" s="542"/>
      <c r="D24" s="774"/>
      <c r="E24" s="524"/>
      <c r="F24" s="524"/>
      <c r="G24" s="524"/>
      <c r="H24" s="524"/>
      <c r="I24" s="524"/>
      <c r="J24" s="524"/>
      <c r="K24" s="524"/>
      <c r="L24" s="514"/>
      <c r="M24" s="524"/>
      <c r="N24" s="524"/>
      <c r="O24" s="524"/>
      <c r="P24" s="524"/>
      <c r="Q24" s="524"/>
      <c r="R24" s="524"/>
      <c r="S24" s="524"/>
      <c r="T24" s="514"/>
      <c r="U24" s="524"/>
      <c r="V24" s="524"/>
      <c r="W24" s="524"/>
      <c r="X24" s="524"/>
      <c r="Y24" s="524"/>
      <c r="Z24" s="524"/>
      <c r="AA24" s="524"/>
      <c r="AB24" s="540"/>
    </row>
    <row r="25" spans="1:28">
      <c r="A25" s="510">
        <v>3.3</v>
      </c>
      <c r="B25" s="541" t="s">
        <v>523</v>
      </c>
      <c r="C25" s="542">
        <v>24283315.3737</v>
      </c>
      <c r="D25" s="774">
        <v>24283315.3737</v>
      </c>
      <c r="E25" s="524"/>
      <c r="F25" s="524"/>
      <c r="G25" s="524"/>
      <c r="H25" s="524"/>
      <c r="I25" s="524"/>
      <c r="J25" s="524"/>
      <c r="K25" s="524"/>
      <c r="L25" s="514"/>
      <c r="M25" s="524"/>
      <c r="N25" s="524"/>
      <c r="O25" s="524"/>
      <c r="P25" s="524"/>
      <c r="Q25" s="524"/>
      <c r="R25" s="524"/>
      <c r="S25" s="524"/>
      <c r="T25" s="514"/>
      <c r="U25" s="524"/>
      <c r="V25" s="524"/>
      <c r="W25" s="524"/>
      <c r="X25" s="524"/>
      <c r="Y25" s="524"/>
      <c r="Z25" s="524"/>
      <c r="AA25" s="524"/>
      <c r="AB25" s="540"/>
    </row>
    <row r="26" spans="1:28">
      <c r="A26" s="510">
        <v>3.4</v>
      </c>
      <c r="B26" s="541" t="s">
        <v>525</v>
      </c>
      <c r="C26" s="542">
        <v>136485</v>
      </c>
      <c r="D26" s="774">
        <v>136485</v>
      </c>
      <c r="E26" s="524"/>
      <c r="F26" s="775"/>
      <c r="G26" s="524"/>
      <c r="H26" s="524"/>
      <c r="I26" s="524"/>
      <c r="J26" s="524"/>
      <c r="K26" s="524"/>
      <c r="L26" s="514"/>
      <c r="M26" s="524"/>
      <c r="N26" s="524"/>
      <c r="O26" s="524"/>
      <c r="P26" s="524"/>
      <c r="Q26" s="524"/>
      <c r="R26" s="524"/>
      <c r="S26" s="524"/>
      <c r="T26" s="514"/>
      <c r="U26" s="524"/>
      <c r="V26" s="524"/>
      <c r="W26" s="524"/>
      <c r="X26" s="524"/>
      <c r="Y26" s="524"/>
      <c r="Z26" s="524"/>
      <c r="AA26" s="524"/>
      <c r="AB26" s="540"/>
    </row>
    <row r="27" spans="1:28">
      <c r="A27" s="510">
        <v>3.5</v>
      </c>
      <c r="B27" s="541" t="s">
        <v>527</v>
      </c>
      <c r="C27" s="542">
        <v>34175776.987400003</v>
      </c>
      <c r="D27" s="774">
        <v>33647308.1884</v>
      </c>
      <c r="E27" s="524"/>
      <c r="F27" s="524"/>
      <c r="G27" s="524"/>
      <c r="H27" s="524">
        <v>378468.799</v>
      </c>
      <c r="I27" s="524"/>
      <c r="J27" s="524"/>
      <c r="K27" s="524"/>
      <c r="L27" s="514">
        <v>150000</v>
      </c>
      <c r="M27" s="524"/>
      <c r="N27" s="524"/>
      <c r="O27" s="524"/>
      <c r="P27" s="524"/>
      <c r="Q27" s="524"/>
      <c r="R27" s="524"/>
      <c r="S27" s="524"/>
      <c r="T27" s="514"/>
      <c r="U27" s="524"/>
      <c r="V27" s="524"/>
      <c r="W27" s="524"/>
      <c r="X27" s="524"/>
      <c r="Y27" s="524"/>
      <c r="Z27" s="524"/>
      <c r="AA27" s="524"/>
      <c r="AB27" s="540"/>
    </row>
    <row r="28" spans="1:28">
      <c r="A28" s="510">
        <v>3.6</v>
      </c>
      <c r="B28" s="541" t="s">
        <v>529</v>
      </c>
      <c r="C28" s="542">
        <v>2937302.2149999999</v>
      </c>
      <c r="D28" s="774">
        <v>2887220.5151</v>
      </c>
      <c r="E28" s="524"/>
      <c r="F28" s="524"/>
      <c r="G28" s="524"/>
      <c r="H28" s="524">
        <v>50081.6999</v>
      </c>
      <c r="I28" s="524"/>
      <c r="J28" s="524"/>
      <c r="K28" s="524"/>
      <c r="L28" s="514"/>
      <c r="M28" s="524"/>
      <c r="N28" s="524"/>
      <c r="O28" s="524"/>
      <c r="P28" s="524"/>
      <c r="Q28" s="524"/>
      <c r="R28" s="524"/>
      <c r="S28" s="524"/>
      <c r="T28" s="514"/>
      <c r="U28" s="524"/>
      <c r="V28" s="524"/>
      <c r="W28" s="524"/>
      <c r="X28" s="524"/>
      <c r="Y28" s="524"/>
      <c r="Z28" s="524"/>
      <c r="AA28" s="524"/>
      <c r="AB28" s="540"/>
    </row>
    <row r="32" spans="1:28" ht="15">
      <c r="C32" s="675"/>
    </row>
    <row r="33" spans="2:4" ht="15">
      <c r="B33" s="675"/>
      <c r="C33" s="675"/>
    </row>
    <row r="34" spans="2:4" ht="15">
      <c r="B34" s="675"/>
      <c r="C34" s="675"/>
      <c r="D34" s="773"/>
    </row>
    <row r="35" spans="2:4" ht="15">
      <c r="B35" s="675"/>
      <c r="C35" s="675"/>
      <c r="D35" s="773"/>
    </row>
    <row r="36" spans="2:4" ht="15">
      <c r="C36" s="675"/>
      <c r="D36" s="773"/>
    </row>
    <row r="37" spans="2:4" ht="15">
      <c r="C37" s="675"/>
      <c r="D37" s="773"/>
    </row>
    <row r="38" spans="2:4" ht="15">
      <c r="C38" s="675"/>
      <c r="D38" s="773"/>
    </row>
    <row r="39" spans="2:4" ht="15">
      <c r="C39" s="675"/>
      <c r="D39" s="773"/>
    </row>
    <row r="40" spans="2:4">
      <c r="D40" s="773"/>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Normal="100" workbookViewId="0">
      <selection activeCell="F35" sqref="F35"/>
    </sheetView>
  </sheetViews>
  <sheetFormatPr defaultColWidth="9.140625" defaultRowHeight="12.75"/>
  <cols>
    <col min="1" max="1" width="11.85546875" style="521" bestFit="1" customWidth="1"/>
    <col min="2" max="2" width="83.5703125" style="521" customWidth="1"/>
    <col min="3" max="3" width="17.28515625" style="747" customWidth="1"/>
    <col min="4" max="4" width="14.42578125" style="521" customWidth="1"/>
    <col min="5" max="7" width="17.140625" style="521" customWidth="1"/>
    <col min="8" max="8" width="12.7109375" style="521" customWidth="1"/>
    <col min="9" max="10" width="17.140625" style="521" customWidth="1"/>
    <col min="11" max="11" width="19.42578125" style="521" customWidth="1"/>
    <col min="12" max="12" width="16.140625" style="521" customWidth="1"/>
    <col min="13" max="13" width="18.85546875" style="521" customWidth="1"/>
    <col min="14" max="14" width="19.5703125" style="521" customWidth="1"/>
    <col min="15" max="15" width="20.140625" style="521" customWidth="1"/>
    <col min="16" max="27" width="22.28515625" style="521" customWidth="1"/>
    <col min="28" max="28" width="9.140625" style="521" customWidth="1"/>
    <col min="29" max="16384" width="9.140625" style="521"/>
  </cols>
  <sheetData>
    <row r="1" spans="1:27" ht="13.5">
      <c r="A1" s="413" t="s">
        <v>0</v>
      </c>
      <c r="B1" s="327" t="str">
        <f>Info!C2</f>
        <v>სს "ზირაათ ბანკი საქართველო"</v>
      </c>
    </row>
    <row r="2" spans="1:27">
      <c r="A2" s="415" t="s">
        <v>1</v>
      </c>
      <c r="B2" s="745">
        <f>'1. key ratios'!B2</f>
        <v>45565</v>
      </c>
    </row>
    <row r="3" spans="1:27">
      <c r="A3" s="416" t="s">
        <v>671</v>
      </c>
      <c r="C3" s="750"/>
    </row>
    <row r="4" spans="1:27">
      <c r="A4" s="416"/>
      <c r="B4" s="523"/>
      <c r="C4" s="750"/>
    </row>
    <row r="5" spans="1:27" s="554" customFormat="1" ht="13.5" customHeight="1">
      <c r="A5" s="904" t="s">
        <v>672</v>
      </c>
      <c r="B5" s="905"/>
      <c r="C5" s="901" t="s">
        <v>597</v>
      </c>
      <c r="D5" s="902"/>
      <c r="E5" s="902"/>
      <c r="F5" s="902"/>
      <c r="G5" s="902"/>
      <c r="H5" s="902"/>
      <c r="I5" s="902"/>
      <c r="J5" s="902"/>
      <c r="K5" s="902"/>
      <c r="L5" s="902"/>
      <c r="M5" s="902"/>
      <c r="N5" s="902"/>
      <c r="O5" s="902"/>
      <c r="P5" s="902"/>
      <c r="Q5" s="902"/>
      <c r="R5" s="902"/>
      <c r="S5" s="902"/>
      <c r="T5" s="902"/>
      <c r="U5" s="902"/>
      <c r="V5" s="902"/>
      <c r="W5" s="902"/>
      <c r="X5" s="902"/>
      <c r="Y5" s="902"/>
      <c r="Z5" s="902"/>
      <c r="AA5" s="903"/>
    </row>
    <row r="6" spans="1:27" s="554" customFormat="1" ht="12" customHeight="1">
      <c r="A6" s="906"/>
      <c r="B6" s="907"/>
      <c r="C6" s="910" t="s">
        <v>8</v>
      </c>
      <c r="D6" s="875" t="s">
        <v>631</v>
      </c>
      <c r="E6" s="875"/>
      <c r="F6" s="875"/>
      <c r="G6" s="875"/>
      <c r="H6" s="896" t="s">
        <v>632</v>
      </c>
      <c r="I6" s="897"/>
      <c r="J6" s="897"/>
      <c r="K6" s="897"/>
      <c r="L6" s="550"/>
      <c r="M6" s="879" t="s">
        <v>633</v>
      </c>
      <c r="N6" s="879"/>
      <c r="O6" s="879"/>
      <c r="P6" s="879"/>
      <c r="Q6" s="879"/>
      <c r="R6" s="879"/>
      <c r="S6" s="877"/>
      <c r="T6" s="550"/>
      <c r="U6" s="879" t="s">
        <v>634</v>
      </c>
      <c r="V6" s="879"/>
      <c r="W6" s="879"/>
      <c r="X6" s="879"/>
      <c r="Y6" s="879"/>
      <c r="Z6" s="879"/>
      <c r="AA6" s="900"/>
    </row>
    <row r="7" spans="1:27" s="554" customFormat="1" ht="38.25">
      <c r="A7" s="908"/>
      <c r="B7" s="909"/>
      <c r="C7" s="911"/>
      <c r="D7" s="548"/>
      <c r="E7" s="544" t="s">
        <v>635</v>
      </c>
      <c r="F7" s="518" t="s">
        <v>636</v>
      </c>
      <c r="G7" s="518" t="s">
        <v>637</v>
      </c>
      <c r="H7" s="581"/>
      <c r="I7" s="544" t="s">
        <v>635</v>
      </c>
      <c r="J7" s="518" t="s">
        <v>636</v>
      </c>
      <c r="K7" s="518" t="s">
        <v>637</v>
      </c>
      <c r="L7" s="545"/>
      <c r="M7" s="544" t="s">
        <v>635</v>
      </c>
      <c r="N7" s="518" t="s">
        <v>673</v>
      </c>
      <c r="O7" s="518" t="s">
        <v>674</v>
      </c>
      <c r="P7" s="518" t="s">
        <v>675</v>
      </c>
      <c r="Q7" s="518" t="s">
        <v>676</v>
      </c>
      <c r="R7" s="518" t="s">
        <v>677</v>
      </c>
      <c r="S7" s="518" t="s">
        <v>642</v>
      </c>
      <c r="T7" s="545"/>
      <c r="U7" s="544" t="s">
        <v>635</v>
      </c>
      <c r="V7" s="518" t="s">
        <v>673</v>
      </c>
      <c r="W7" s="518" t="s">
        <v>674</v>
      </c>
      <c r="X7" s="518" t="s">
        <v>675</v>
      </c>
      <c r="Y7" s="518" t="s">
        <v>676</v>
      </c>
      <c r="Z7" s="518" t="s">
        <v>677</v>
      </c>
      <c r="AA7" s="518" t="s">
        <v>642</v>
      </c>
    </row>
    <row r="8" spans="1:27">
      <c r="A8" s="580">
        <v>1</v>
      </c>
      <c r="B8" s="579" t="s">
        <v>613</v>
      </c>
      <c r="C8" s="751">
        <v>153889934.17070001</v>
      </c>
      <c r="D8" s="510">
        <v>123217647.23450001</v>
      </c>
      <c r="E8" s="510">
        <v>2711663.1</v>
      </c>
      <c r="F8" s="510"/>
      <c r="G8" s="510"/>
      <c r="H8" s="510">
        <v>24945124.712099999</v>
      </c>
      <c r="I8" s="510"/>
      <c r="J8" s="510">
        <v>717248.94</v>
      </c>
      <c r="K8" s="510"/>
      <c r="L8" s="510">
        <v>5727162.2241000002</v>
      </c>
      <c r="M8" s="510">
        <v>233498.24720000001</v>
      </c>
      <c r="N8" s="510"/>
      <c r="O8" s="510">
        <v>192702.24350000001</v>
      </c>
      <c r="P8" s="510">
        <v>455263.13</v>
      </c>
      <c r="Q8" s="510">
        <v>673762.75679999997</v>
      </c>
      <c r="R8" s="510"/>
      <c r="S8" s="510"/>
      <c r="T8" s="510"/>
      <c r="U8" s="510"/>
      <c r="V8" s="510"/>
      <c r="W8" s="510"/>
      <c r="X8" s="510"/>
      <c r="Y8" s="510"/>
      <c r="Z8" s="510"/>
      <c r="AA8" s="571"/>
    </row>
    <row r="9" spans="1:27">
      <c r="A9" s="577">
        <v>1.1000000000000001</v>
      </c>
      <c r="B9" s="578" t="s">
        <v>533</v>
      </c>
      <c r="C9" s="752">
        <v>134730242.63710001</v>
      </c>
      <c r="D9" s="510">
        <v>104194711.21610001</v>
      </c>
      <c r="E9" s="510">
        <v>2711663.1</v>
      </c>
      <c r="F9" s="510"/>
      <c r="G9" s="510"/>
      <c r="H9" s="510">
        <v>24883380.5121</v>
      </c>
      <c r="I9" s="510"/>
      <c r="J9" s="510">
        <v>717248.94</v>
      </c>
      <c r="K9" s="510"/>
      <c r="L9" s="510">
        <v>5652150.9089000002</v>
      </c>
      <c r="M9" s="510">
        <v>228553.9143</v>
      </c>
      <c r="N9" s="510"/>
      <c r="O9" s="510">
        <v>192702.24350000001</v>
      </c>
      <c r="P9" s="510">
        <v>451439.47</v>
      </c>
      <c r="Q9" s="510">
        <v>673762.75679999997</v>
      </c>
      <c r="R9" s="510"/>
      <c r="S9" s="510"/>
      <c r="T9" s="510"/>
      <c r="U9" s="510"/>
      <c r="V9" s="510"/>
      <c r="W9" s="510"/>
      <c r="X9" s="510"/>
      <c r="Y9" s="510"/>
      <c r="Z9" s="510"/>
      <c r="AA9" s="571"/>
    </row>
    <row r="10" spans="1:27">
      <c r="A10" s="575" t="s">
        <v>535</v>
      </c>
      <c r="B10" s="576" t="s">
        <v>536</v>
      </c>
      <c r="C10" s="752">
        <v>134730242.63710001</v>
      </c>
      <c r="D10" s="510">
        <v>104194711.21610001</v>
      </c>
      <c r="E10" s="510">
        <v>2711663.1</v>
      </c>
      <c r="F10" s="510"/>
      <c r="G10" s="510"/>
      <c r="H10" s="510">
        <v>24883380.5121</v>
      </c>
      <c r="I10" s="510"/>
      <c r="J10" s="510">
        <v>717248.94</v>
      </c>
      <c r="K10" s="510"/>
      <c r="L10" s="510">
        <v>5652150.9089000002</v>
      </c>
      <c r="M10" s="510">
        <v>228553.9143</v>
      </c>
      <c r="N10" s="510"/>
      <c r="O10" s="510">
        <v>192702.24350000001</v>
      </c>
      <c r="P10" s="510">
        <v>451439.47</v>
      </c>
      <c r="Q10" s="510">
        <v>673762.75679999997</v>
      </c>
      <c r="R10" s="510"/>
      <c r="S10" s="510"/>
      <c r="T10" s="510"/>
      <c r="U10" s="510"/>
      <c r="V10" s="510"/>
      <c r="W10" s="510"/>
      <c r="X10" s="510"/>
      <c r="Y10" s="510"/>
      <c r="Z10" s="510"/>
      <c r="AA10" s="571"/>
    </row>
    <row r="11" spans="1:27">
      <c r="A11" s="574" t="s">
        <v>538</v>
      </c>
      <c r="B11" s="573" t="s">
        <v>539</v>
      </c>
      <c r="C11" s="753">
        <v>71143888.289900005</v>
      </c>
      <c r="D11" s="510">
        <v>57744354.390699998</v>
      </c>
      <c r="E11" s="510">
        <v>2711663.1</v>
      </c>
      <c r="F11" s="510"/>
      <c r="G11" s="510"/>
      <c r="H11" s="510">
        <v>9124855.7633999996</v>
      </c>
      <c r="I11" s="510"/>
      <c r="J11" s="510">
        <v>717248.94</v>
      </c>
      <c r="K11" s="510"/>
      <c r="L11" s="510">
        <v>4274678.1358000003</v>
      </c>
      <c r="M11" s="510">
        <v>178575.2543</v>
      </c>
      <c r="N11" s="510"/>
      <c r="O11" s="510">
        <v>192702.24350000001</v>
      </c>
      <c r="P11" s="510">
        <v>112295.44</v>
      </c>
      <c r="Q11" s="510">
        <v>673762.75679999997</v>
      </c>
      <c r="R11" s="510"/>
      <c r="S11" s="510"/>
      <c r="T11" s="510"/>
      <c r="U11" s="510"/>
      <c r="V11" s="510"/>
      <c r="W11" s="510"/>
      <c r="X11" s="510"/>
      <c r="Y11" s="510"/>
      <c r="Z11" s="510"/>
      <c r="AA11" s="571"/>
    </row>
    <row r="12" spans="1:27">
      <c r="A12" s="574" t="s">
        <v>541</v>
      </c>
      <c r="B12" s="573" t="s">
        <v>542</v>
      </c>
      <c r="C12" s="753">
        <v>35196555.717</v>
      </c>
      <c r="D12" s="510">
        <v>22014737.878800001</v>
      </c>
      <c r="E12" s="510"/>
      <c r="F12" s="510"/>
      <c r="G12" s="510"/>
      <c r="H12" s="510">
        <v>12427495.2356</v>
      </c>
      <c r="I12" s="510"/>
      <c r="J12" s="510"/>
      <c r="K12" s="510"/>
      <c r="L12" s="510">
        <v>754322.60259999998</v>
      </c>
      <c r="M12" s="510">
        <v>49978.66</v>
      </c>
      <c r="N12" s="510"/>
      <c r="O12" s="510"/>
      <c r="P12" s="510">
        <v>203610.68</v>
      </c>
      <c r="Q12" s="510"/>
      <c r="R12" s="510"/>
      <c r="S12" s="510"/>
      <c r="T12" s="510"/>
      <c r="U12" s="510"/>
      <c r="V12" s="510"/>
      <c r="W12" s="510"/>
      <c r="X12" s="510"/>
      <c r="Y12" s="510"/>
      <c r="Z12" s="510"/>
      <c r="AA12" s="571"/>
    </row>
    <row r="13" spans="1:27">
      <c r="A13" s="574" t="s">
        <v>543</v>
      </c>
      <c r="B13" s="573" t="s">
        <v>544</v>
      </c>
      <c r="C13" s="753">
        <v>16492061.758099999</v>
      </c>
      <c r="D13" s="510">
        <v>15630448.5009</v>
      </c>
      <c r="E13" s="510"/>
      <c r="F13" s="510"/>
      <c r="G13" s="510"/>
      <c r="H13" s="510">
        <v>441102.22979999997</v>
      </c>
      <c r="I13" s="510"/>
      <c r="J13" s="510"/>
      <c r="K13" s="510"/>
      <c r="L13" s="510">
        <v>420511.02740000002</v>
      </c>
      <c r="M13" s="510"/>
      <c r="N13" s="510"/>
      <c r="O13" s="510"/>
      <c r="P13" s="510">
        <v>135533.35</v>
      </c>
      <c r="Q13" s="510"/>
      <c r="R13" s="510"/>
      <c r="S13" s="510"/>
      <c r="T13" s="510"/>
      <c r="U13" s="510"/>
      <c r="V13" s="510"/>
      <c r="W13" s="510"/>
      <c r="X13" s="510"/>
      <c r="Y13" s="510"/>
      <c r="Z13" s="510"/>
      <c r="AA13" s="571"/>
    </row>
    <row r="14" spans="1:27">
      <c r="A14" s="574" t="s">
        <v>545</v>
      </c>
      <c r="B14" s="573" t="s">
        <v>546</v>
      </c>
      <c r="C14" s="753">
        <v>11897736.872099999</v>
      </c>
      <c r="D14" s="510">
        <v>8805170.4456999991</v>
      </c>
      <c r="E14" s="510"/>
      <c r="F14" s="510"/>
      <c r="G14" s="510"/>
      <c r="H14" s="510">
        <v>2889927.2832999998</v>
      </c>
      <c r="I14" s="510"/>
      <c r="J14" s="510"/>
      <c r="K14" s="510"/>
      <c r="L14" s="510">
        <v>202639.14309999999</v>
      </c>
      <c r="M14" s="510"/>
      <c r="N14" s="510"/>
      <c r="O14" s="510"/>
      <c r="P14" s="510"/>
      <c r="Q14" s="510"/>
      <c r="R14" s="510"/>
      <c r="S14" s="510"/>
      <c r="T14" s="510"/>
      <c r="U14" s="510"/>
      <c r="V14" s="510"/>
      <c r="W14" s="510"/>
      <c r="X14" s="510"/>
      <c r="Y14" s="510"/>
      <c r="Z14" s="510"/>
      <c r="AA14" s="571"/>
    </row>
    <row r="15" spans="1:27">
      <c r="A15" s="572">
        <v>1.2</v>
      </c>
      <c r="B15" s="569" t="s">
        <v>547</v>
      </c>
      <c r="C15" s="753">
        <v>2178953.06</v>
      </c>
      <c r="D15" s="510">
        <v>383966.33</v>
      </c>
      <c r="E15" s="510">
        <v>17539.5</v>
      </c>
      <c r="F15" s="510"/>
      <c r="G15" s="510"/>
      <c r="H15" s="510">
        <v>412560.35</v>
      </c>
      <c r="I15" s="510"/>
      <c r="J15" s="510">
        <v>18040.080000000002</v>
      </c>
      <c r="K15" s="510"/>
      <c r="L15" s="510">
        <v>1382426.38</v>
      </c>
      <c r="M15" s="510">
        <v>59582.45</v>
      </c>
      <c r="N15" s="510"/>
      <c r="O15" s="510">
        <v>61640.85</v>
      </c>
      <c r="P15" s="510">
        <v>180637.64</v>
      </c>
      <c r="Q15" s="510">
        <v>333293.92</v>
      </c>
      <c r="R15" s="510"/>
      <c r="S15" s="510"/>
      <c r="T15" s="510"/>
      <c r="U15" s="510"/>
      <c r="V15" s="510"/>
      <c r="W15" s="510"/>
      <c r="X15" s="510"/>
      <c r="Y15" s="510"/>
      <c r="Z15" s="510"/>
      <c r="AA15" s="571"/>
    </row>
    <row r="16" spans="1:27">
      <c r="A16" s="570">
        <v>1.3</v>
      </c>
      <c r="B16" s="569" t="s">
        <v>678</v>
      </c>
      <c r="C16" s="754"/>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7"/>
    </row>
    <row r="17" spans="1:27" s="554" customFormat="1" ht="25.5">
      <c r="A17" s="565" t="s">
        <v>549</v>
      </c>
      <c r="B17" s="566" t="s">
        <v>550</v>
      </c>
      <c r="C17" s="755">
        <v>134093053.1864</v>
      </c>
      <c r="D17" s="511">
        <v>103870707.6269</v>
      </c>
      <c r="E17" s="511">
        <v>2711663.1</v>
      </c>
      <c r="F17" s="511"/>
      <c r="G17" s="511"/>
      <c r="H17" s="511">
        <v>24570194.650600001</v>
      </c>
      <c r="I17" s="511"/>
      <c r="J17" s="511">
        <v>717248.94</v>
      </c>
      <c r="K17" s="511"/>
      <c r="L17" s="511">
        <v>5652150.9089000002</v>
      </c>
      <c r="M17" s="511">
        <v>228553.9143</v>
      </c>
      <c r="N17" s="511"/>
      <c r="O17" s="511">
        <v>192702.24350000001</v>
      </c>
      <c r="P17" s="511">
        <v>451439.47</v>
      </c>
      <c r="Q17" s="511">
        <v>673762.75679999997</v>
      </c>
      <c r="R17" s="511"/>
      <c r="S17" s="511"/>
      <c r="T17" s="511"/>
      <c r="U17" s="511"/>
      <c r="V17" s="511"/>
      <c r="W17" s="511"/>
      <c r="X17" s="511"/>
      <c r="Y17" s="511"/>
      <c r="Z17" s="511"/>
      <c r="AA17" s="559"/>
    </row>
    <row r="18" spans="1:27" s="554" customFormat="1" ht="25.5">
      <c r="A18" s="562" t="s">
        <v>552</v>
      </c>
      <c r="B18" s="563" t="s">
        <v>553</v>
      </c>
      <c r="C18" s="756">
        <v>134093053.1864</v>
      </c>
      <c r="D18" s="511">
        <v>103870707.6269</v>
      </c>
      <c r="E18" s="511">
        <v>2711663.1</v>
      </c>
      <c r="F18" s="511"/>
      <c r="G18" s="511"/>
      <c r="H18" s="511">
        <v>24570194.650600001</v>
      </c>
      <c r="I18" s="511"/>
      <c r="J18" s="511">
        <v>717248.94</v>
      </c>
      <c r="K18" s="511"/>
      <c r="L18" s="511">
        <v>5652150.9089000002</v>
      </c>
      <c r="M18" s="511">
        <v>228553.9143</v>
      </c>
      <c r="N18" s="511"/>
      <c r="O18" s="511">
        <v>192702.24350000001</v>
      </c>
      <c r="P18" s="511">
        <v>451439.47</v>
      </c>
      <c r="Q18" s="511">
        <v>673762.75679999997</v>
      </c>
      <c r="R18" s="511"/>
      <c r="S18" s="511"/>
      <c r="T18" s="511"/>
      <c r="U18" s="511"/>
      <c r="V18" s="511"/>
      <c r="W18" s="511"/>
      <c r="X18" s="511"/>
      <c r="Y18" s="511"/>
      <c r="Z18" s="511"/>
      <c r="AA18" s="559"/>
    </row>
    <row r="19" spans="1:27" s="554" customFormat="1">
      <c r="A19" s="565" t="s">
        <v>555</v>
      </c>
      <c r="B19" s="564" t="s">
        <v>556</v>
      </c>
      <c r="C19" s="756">
        <v>200468606.1848</v>
      </c>
      <c r="D19" s="511">
        <v>150435682.09079999</v>
      </c>
      <c r="E19" s="511">
        <v>6988891.0810000002</v>
      </c>
      <c r="F19" s="511"/>
      <c r="G19" s="511"/>
      <c r="H19" s="511">
        <v>41894066.254600003</v>
      </c>
      <c r="I19" s="511"/>
      <c r="J19" s="511">
        <v>534447.57999999996</v>
      </c>
      <c r="K19" s="511"/>
      <c r="L19" s="511">
        <v>8138857.8393999999</v>
      </c>
      <c r="M19" s="511">
        <v>129206.3925</v>
      </c>
      <c r="N19" s="511"/>
      <c r="O19" s="511">
        <v>108894.2843</v>
      </c>
      <c r="P19" s="511">
        <v>437370.43</v>
      </c>
      <c r="Q19" s="511">
        <v>2275986.7925999998</v>
      </c>
      <c r="R19" s="511"/>
      <c r="S19" s="511"/>
      <c r="T19" s="511"/>
      <c r="U19" s="511"/>
      <c r="V19" s="511"/>
      <c r="W19" s="511"/>
      <c r="X19" s="511"/>
      <c r="Y19" s="511"/>
      <c r="Z19" s="511"/>
      <c r="AA19" s="559"/>
    </row>
    <row r="20" spans="1:27" s="554" customFormat="1">
      <c r="A20" s="562" t="s">
        <v>558</v>
      </c>
      <c r="B20" s="563" t="s">
        <v>559</v>
      </c>
      <c r="C20" s="756">
        <v>200468606.1848</v>
      </c>
      <c r="D20" s="511">
        <v>150435682.09079999</v>
      </c>
      <c r="E20" s="511">
        <v>6988891.0810000002</v>
      </c>
      <c r="F20" s="511"/>
      <c r="G20" s="511"/>
      <c r="H20" s="511">
        <v>41894066.254600003</v>
      </c>
      <c r="I20" s="511"/>
      <c r="J20" s="511">
        <v>534447.57999999996</v>
      </c>
      <c r="K20" s="511"/>
      <c r="L20" s="511">
        <v>8138857.8393999999</v>
      </c>
      <c r="M20" s="511">
        <v>129206.3925</v>
      </c>
      <c r="N20" s="511"/>
      <c r="O20" s="511">
        <v>108894.2843</v>
      </c>
      <c r="P20" s="511">
        <v>437370.43</v>
      </c>
      <c r="Q20" s="511">
        <v>2275986.7925999998</v>
      </c>
      <c r="R20" s="511"/>
      <c r="S20" s="511"/>
      <c r="T20" s="511"/>
      <c r="U20" s="511"/>
      <c r="V20" s="511"/>
      <c r="W20" s="511"/>
      <c r="X20" s="511"/>
      <c r="Y20" s="511"/>
      <c r="Z20" s="511"/>
      <c r="AA20" s="559"/>
    </row>
    <row r="21" spans="1:27" s="554" customFormat="1">
      <c r="A21" s="561">
        <v>1.4</v>
      </c>
      <c r="B21" s="560" t="s">
        <v>561</v>
      </c>
      <c r="C21" s="756"/>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59"/>
    </row>
    <row r="22" spans="1:27" s="554" customFormat="1">
      <c r="A22" s="558">
        <v>1.5</v>
      </c>
      <c r="B22" s="557" t="s">
        <v>563</v>
      </c>
      <c r="C22" s="757"/>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Normal="100" workbookViewId="0">
      <selection activeCell="C2" sqref="C2"/>
    </sheetView>
  </sheetViews>
  <sheetFormatPr defaultColWidth="9.140625" defaultRowHeight="12.75"/>
  <cols>
    <col min="1" max="1" width="11.85546875" style="521" bestFit="1" customWidth="1"/>
    <col min="2" max="2" width="61" style="521" customWidth="1"/>
    <col min="3" max="3" width="12.7109375" style="521" customWidth="1"/>
    <col min="4" max="5" width="16.140625" style="521" customWidth="1"/>
    <col min="6" max="6" width="16.140625" style="582" customWidth="1"/>
    <col min="7" max="7" width="25.28515625" style="582" customWidth="1"/>
    <col min="8" max="8" width="11.85546875" style="521" customWidth="1"/>
    <col min="9" max="11" width="16.140625" style="582" customWidth="1"/>
    <col min="12" max="12" width="26.28515625" style="582" customWidth="1"/>
    <col min="13" max="13" width="9.140625" style="521" customWidth="1"/>
    <col min="14" max="16384" width="9.140625" style="521"/>
  </cols>
  <sheetData>
    <row r="1" spans="1:12" ht="13.5">
      <c r="A1" s="413" t="s">
        <v>0</v>
      </c>
      <c r="B1" s="327" t="str">
        <f>Info!C2</f>
        <v>სს "ზირაათ ბანკი საქართველო"</v>
      </c>
      <c r="F1" s="521"/>
      <c r="G1" s="521"/>
      <c r="I1" s="521"/>
      <c r="J1" s="521"/>
      <c r="K1" s="521"/>
      <c r="L1" s="521"/>
    </row>
    <row r="2" spans="1:12">
      <c r="A2" s="415" t="s">
        <v>1</v>
      </c>
      <c r="B2" s="745">
        <f>'1. key ratios'!B2</f>
        <v>45565</v>
      </c>
      <c r="F2" s="521"/>
      <c r="G2" s="521"/>
      <c r="I2" s="521"/>
      <c r="J2" s="521"/>
      <c r="K2" s="521"/>
      <c r="L2" s="521"/>
    </row>
    <row r="3" spans="1:12">
      <c r="A3" s="416" t="s">
        <v>668</v>
      </c>
      <c r="F3" s="521"/>
      <c r="G3" s="521"/>
      <c r="I3" s="521"/>
      <c r="J3" s="521"/>
      <c r="K3" s="521"/>
      <c r="L3" s="521"/>
    </row>
    <row r="4" spans="1:12">
      <c r="F4" s="521"/>
      <c r="G4" s="521"/>
      <c r="I4" s="521"/>
      <c r="J4" s="521"/>
      <c r="K4" s="521"/>
      <c r="L4" s="521"/>
    </row>
    <row r="5" spans="1:12" ht="37.5" customHeight="1">
      <c r="A5" s="863" t="s">
        <v>669</v>
      </c>
      <c r="B5" s="864"/>
      <c r="C5" s="912" t="s">
        <v>193</v>
      </c>
      <c r="D5" s="913"/>
      <c r="E5" s="913"/>
      <c r="F5" s="913"/>
      <c r="G5" s="913"/>
      <c r="H5" s="912" t="s">
        <v>599</v>
      </c>
      <c r="I5" s="914"/>
      <c r="J5" s="914"/>
      <c r="K5" s="914"/>
      <c r="L5" s="915"/>
    </row>
    <row r="6" spans="1:12" ht="39.6" customHeight="1">
      <c r="A6" s="867"/>
      <c r="B6" s="868"/>
      <c r="C6" s="422"/>
      <c r="D6" s="519" t="s">
        <v>631</v>
      </c>
      <c r="E6" s="519" t="s">
        <v>632</v>
      </c>
      <c r="F6" s="519" t="s">
        <v>633</v>
      </c>
      <c r="G6" s="519" t="s">
        <v>634</v>
      </c>
      <c r="H6" s="586"/>
      <c r="I6" s="519" t="s">
        <v>631</v>
      </c>
      <c r="J6" s="519" t="s">
        <v>632</v>
      </c>
      <c r="K6" s="519" t="s">
        <v>633</v>
      </c>
      <c r="L6" s="519" t="s">
        <v>634</v>
      </c>
    </row>
    <row r="7" spans="1:12">
      <c r="A7" s="510">
        <v>1</v>
      </c>
      <c r="B7" s="525" t="s">
        <v>201</v>
      </c>
      <c r="C7" s="669">
        <v>5482342.6996999998</v>
      </c>
      <c r="D7" s="513">
        <v>4989898.8866999997</v>
      </c>
      <c r="E7" s="513"/>
      <c r="F7" s="513">
        <v>492443.81300000002</v>
      </c>
      <c r="G7" s="585"/>
      <c r="H7" s="669">
        <v>160864.32999999999</v>
      </c>
      <c r="I7" s="513">
        <v>16869.8</v>
      </c>
      <c r="J7" s="513"/>
      <c r="K7" s="513">
        <v>143994.53</v>
      </c>
      <c r="L7" s="585"/>
    </row>
    <row r="8" spans="1:12">
      <c r="A8" s="510">
        <v>2</v>
      </c>
      <c r="B8" s="525" t="s">
        <v>202</v>
      </c>
      <c r="C8" s="669">
        <v>1724364.1488000001</v>
      </c>
      <c r="D8" s="513">
        <v>1719921.2888</v>
      </c>
      <c r="E8" s="513">
        <v>4442.8599999999997</v>
      </c>
      <c r="F8" s="786"/>
      <c r="G8" s="786"/>
      <c r="H8" s="669">
        <v>4106.01</v>
      </c>
      <c r="I8" s="513">
        <v>4102.59</v>
      </c>
      <c r="J8" s="513">
        <v>3.42</v>
      </c>
      <c r="K8" s="786"/>
      <c r="L8" s="786"/>
    </row>
    <row r="9" spans="1:12">
      <c r="A9" s="510">
        <v>3</v>
      </c>
      <c r="B9" s="525" t="s">
        <v>203</v>
      </c>
      <c r="C9" s="669">
        <v>0</v>
      </c>
      <c r="D9" s="513"/>
      <c r="E9" s="513"/>
      <c r="F9" s="786"/>
      <c r="G9" s="786"/>
      <c r="H9" s="669">
        <v>0</v>
      </c>
      <c r="I9" s="513"/>
      <c r="J9" s="513"/>
      <c r="K9" s="786"/>
      <c r="L9" s="786"/>
    </row>
    <row r="10" spans="1:12">
      <c r="A10" s="510">
        <v>4</v>
      </c>
      <c r="B10" s="525" t="s">
        <v>204</v>
      </c>
      <c r="C10" s="669">
        <v>7719584.7555</v>
      </c>
      <c r="D10" s="513">
        <v>7578457.0355000002</v>
      </c>
      <c r="E10" s="513">
        <v>141127.72</v>
      </c>
      <c r="F10" s="786"/>
      <c r="G10" s="786"/>
      <c r="H10" s="669">
        <v>17555.760000000002</v>
      </c>
      <c r="I10" s="513">
        <v>14037.5</v>
      </c>
      <c r="J10" s="513">
        <v>3518.26</v>
      </c>
      <c r="K10" s="786"/>
      <c r="L10" s="786"/>
    </row>
    <row r="11" spans="1:12">
      <c r="A11" s="510">
        <v>5</v>
      </c>
      <c r="B11" s="525" t="s">
        <v>205</v>
      </c>
      <c r="C11" s="669">
        <v>6144721.1168</v>
      </c>
      <c r="D11" s="513">
        <v>4092045.1283999998</v>
      </c>
      <c r="E11" s="513">
        <v>1375933.7683999999</v>
      </c>
      <c r="F11" s="786">
        <v>676742.22</v>
      </c>
      <c r="G11" s="786"/>
      <c r="H11" s="669">
        <v>187733.46000000002</v>
      </c>
      <c r="I11" s="513">
        <v>19699.560000000001</v>
      </c>
      <c r="J11" s="513">
        <v>22220.39</v>
      </c>
      <c r="K11" s="786">
        <v>145813.51</v>
      </c>
      <c r="L11" s="786"/>
    </row>
    <row r="12" spans="1:12">
      <c r="A12" s="510">
        <v>6</v>
      </c>
      <c r="B12" s="525" t="s">
        <v>206</v>
      </c>
      <c r="C12" s="669">
        <v>11940244.1132</v>
      </c>
      <c r="D12" s="513">
        <v>10176584.513699999</v>
      </c>
      <c r="E12" s="513">
        <v>1197909.5660000001</v>
      </c>
      <c r="F12" s="786">
        <v>565750.03350000002</v>
      </c>
      <c r="G12" s="786"/>
      <c r="H12" s="669">
        <v>132047.79999999999</v>
      </c>
      <c r="I12" s="513">
        <v>45116.61</v>
      </c>
      <c r="J12" s="513">
        <v>20864.490000000002</v>
      </c>
      <c r="K12" s="786">
        <v>66066.7</v>
      </c>
      <c r="L12" s="786"/>
    </row>
    <row r="13" spans="1:12">
      <c r="A13" s="510">
        <v>7</v>
      </c>
      <c r="B13" s="525" t="s">
        <v>207</v>
      </c>
      <c r="C13" s="669">
        <v>14066715.924800001</v>
      </c>
      <c r="D13" s="513">
        <v>4418240.7889</v>
      </c>
      <c r="E13" s="513">
        <v>9648475.1359000001</v>
      </c>
      <c r="F13" s="786"/>
      <c r="G13" s="786"/>
      <c r="H13" s="669">
        <v>175351.74</v>
      </c>
      <c r="I13" s="513">
        <v>10225.75</v>
      </c>
      <c r="J13" s="513">
        <v>165125.99</v>
      </c>
      <c r="K13" s="786"/>
      <c r="L13" s="786"/>
    </row>
    <row r="14" spans="1:12">
      <c r="A14" s="510">
        <v>8</v>
      </c>
      <c r="B14" s="525" t="s">
        <v>208</v>
      </c>
      <c r="C14" s="669">
        <v>1600122.37</v>
      </c>
      <c r="D14" s="513">
        <v>1211669.99</v>
      </c>
      <c r="E14" s="513">
        <v>140623.59</v>
      </c>
      <c r="F14" s="786">
        <v>247828.79</v>
      </c>
      <c r="G14" s="786"/>
      <c r="H14" s="669">
        <v>114504.98999999999</v>
      </c>
      <c r="I14" s="513">
        <v>6705.87</v>
      </c>
      <c r="J14" s="513">
        <v>5911.7</v>
      </c>
      <c r="K14" s="786">
        <v>101887.42</v>
      </c>
      <c r="L14" s="786"/>
    </row>
    <row r="15" spans="1:12">
      <c r="A15" s="510">
        <v>9</v>
      </c>
      <c r="B15" s="525" t="s">
        <v>209</v>
      </c>
      <c r="C15" s="669">
        <v>2246739.6063000001</v>
      </c>
      <c r="D15" s="513">
        <v>2246739.6063000001</v>
      </c>
      <c r="E15" s="513"/>
      <c r="F15" s="786"/>
      <c r="G15" s="786"/>
      <c r="H15" s="669">
        <v>4668.97</v>
      </c>
      <c r="I15" s="513">
        <v>4668.97</v>
      </c>
      <c r="J15" s="513"/>
      <c r="K15" s="786"/>
      <c r="L15" s="786"/>
    </row>
    <row r="16" spans="1:12" ht="25.5">
      <c r="A16" s="510">
        <v>10</v>
      </c>
      <c r="B16" s="525" t="s">
        <v>210</v>
      </c>
      <c r="C16" s="669">
        <v>2832087.4687999999</v>
      </c>
      <c r="D16" s="513">
        <v>1525822.5632</v>
      </c>
      <c r="E16" s="513"/>
      <c r="F16" s="786">
        <v>1306264.9055999999</v>
      </c>
      <c r="G16" s="786"/>
      <c r="H16" s="669">
        <v>220424.4</v>
      </c>
      <c r="I16" s="513">
        <v>10318.620000000001</v>
      </c>
      <c r="J16" s="513"/>
      <c r="K16" s="786">
        <v>210105.78</v>
      </c>
      <c r="L16" s="786"/>
    </row>
    <row r="17" spans="1:12">
      <c r="A17" s="510">
        <v>11</v>
      </c>
      <c r="B17" s="525" t="s">
        <v>211</v>
      </c>
      <c r="C17" s="669">
        <v>12007667.758400001</v>
      </c>
      <c r="D17" s="513">
        <v>12007667.758400001</v>
      </c>
      <c r="E17" s="513"/>
      <c r="F17" s="786"/>
      <c r="G17" s="786"/>
      <c r="H17" s="669">
        <v>13354.14</v>
      </c>
      <c r="I17" s="513">
        <v>13354.14</v>
      </c>
      <c r="J17" s="513"/>
      <c r="K17" s="786"/>
      <c r="L17" s="786"/>
    </row>
    <row r="18" spans="1:12">
      <c r="A18" s="510">
        <v>12</v>
      </c>
      <c r="B18" s="525" t="s">
        <v>212</v>
      </c>
      <c r="C18" s="669">
        <v>32569006.7951</v>
      </c>
      <c r="D18" s="513">
        <v>29249017.4344</v>
      </c>
      <c r="E18" s="513">
        <v>3065516.1006999998</v>
      </c>
      <c r="F18" s="786">
        <v>254473.26</v>
      </c>
      <c r="G18" s="786"/>
      <c r="H18" s="669">
        <v>240499.29</v>
      </c>
      <c r="I18" s="513">
        <v>104853.37</v>
      </c>
      <c r="J18" s="513">
        <v>27375.26</v>
      </c>
      <c r="K18" s="786">
        <v>108270.66</v>
      </c>
      <c r="L18" s="786"/>
    </row>
    <row r="19" spans="1:12">
      <c r="A19" s="510">
        <v>13</v>
      </c>
      <c r="B19" s="525" t="s">
        <v>213</v>
      </c>
      <c r="C19" s="669">
        <v>13239492.1919</v>
      </c>
      <c r="D19" s="513">
        <v>8026908.8483999996</v>
      </c>
      <c r="E19" s="513">
        <v>5180156.3935000002</v>
      </c>
      <c r="F19" s="786">
        <v>32426.95</v>
      </c>
      <c r="G19" s="786"/>
      <c r="H19" s="669">
        <v>122963.56999999999</v>
      </c>
      <c r="I19" s="513">
        <v>22020.9</v>
      </c>
      <c r="J19" s="513">
        <v>83118.34</v>
      </c>
      <c r="K19" s="786">
        <v>17824.330000000002</v>
      </c>
      <c r="L19" s="786"/>
    </row>
    <row r="20" spans="1:12">
      <c r="A20" s="510">
        <v>14</v>
      </c>
      <c r="B20" s="525" t="s">
        <v>214</v>
      </c>
      <c r="C20" s="669">
        <v>4534120.96</v>
      </c>
      <c r="D20" s="513">
        <v>1192737.92</v>
      </c>
      <c r="E20" s="513">
        <v>3341383.04</v>
      </c>
      <c r="F20" s="786"/>
      <c r="G20" s="786"/>
      <c r="H20" s="669">
        <v>66516.77</v>
      </c>
      <c r="I20" s="513">
        <v>1438.58</v>
      </c>
      <c r="J20" s="513">
        <v>65078.19</v>
      </c>
      <c r="K20" s="786"/>
      <c r="L20" s="786"/>
    </row>
    <row r="21" spans="1:12">
      <c r="A21" s="510">
        <v>15</v>
      </c>
      <c r="B21" s="525" t="s">
        <v>215</v>
      </c>
      <c r="C21" s="669">
        <v>6723041.9000000004</v>
      </c>
      <c r="D21" s="513">
        <v>6723041.9000000004</v>
      </c>
      <c r="E21" s="513"/>
      <c r="F21" s="786"/>
      <c r="G21" s="786"/>
      <c r="H21" s="669">
        <v>17413.11</v>
      </c>
      <c r="I21" s="513">
        <v>17413.11</v>
      </c>
      <c r="J21" s="513"/>
      <c r="K21" s="786"/>
      <c r="L21" s="786"/>
    </row>
    <row r="22" spans="1:12">
      <c r="A22" s="510">
        <v>16</v>
      </c>
      <c r="B22" s="525" t="s">
        <v>216</v>
      </c>
      <c r="C22" s="669">
        <v>0</v>
      </c>
      <c r="D22" s="513"/>
      <c r="E22" s="513"/>
      <c r="F22" s="786"/>
      <c r="G22" s="786"/>
      <c r="H22" s="669">
        <v>0</v>
      </c>
      <c r="I22" s="513"/>
      <c r="J22" s="513"/>
      <c r="K22" s="786"/>
      <c r="L22" s="786"/>
    </row>
    <row r="23" spans="1:12">
      <c r="A23" s="510">
        <v>17</v>
      </c>
      <c r="B23" s="525" t="s">
        <v>217</v>
      </c>
      <c r="C23" s="669">
        <v>1922814.7291999999</v>
      </c>
      <c r="D23" s="513">
        <v>436450.17700000003</v>
      </c>
      <c r="E23" s="513">
        <v>424301.2476</v>
      </c>
      <c r="F23" s="786">
        <v>1062063.3045999999</v>
      </c>
      <c r="G23" s="786"/>
      <c r="H23" s="669">
        <v>353926.11</v>
      </c>
      <c r="I23" s="513">
        <v>362.31</v>
      </c>
      <c r="J23" s="513">
        <v>8625.7000000000007</v>
      </c>
      <c r="K23" s="786">
        <v>344938.1</v>
      </c>
      <c r="L23" s="786"/>
    </row>
    <row r="24" spans="1:12">
      <c r="A24" s="510">
        <v>18</v>
      </c>
      <c r="B24" s="525" t="s">
        <v>218</v>
      </c>
      <c r="C24" s="669">
        <v>0</v>
      </c>
      <c r="D24" s="513"/>
      <c r="E24" s="513"/>
      <c r="F24" s="786"/>
      <c r="G24" s="786"/>
      <c r="H24" s="669">
        <v>0</v>
      </c>
      <c r="I24" s="513"/>
      <c r="J24" s="513"/>
      <c r="K24" s="786"/>
      <c r="L24" s="786"/>
    </row>
    <row r="25" spans="1:12">
      <c r="A25" s="510">
        <v>19</v>
      </c>
      <c r="B25" s="525" t="s">
        <v>219</v>
      </c>
      <c r="C25" s="669">
        <v>0</v>
      </c>
      <c r="D25" s="513"/>
      <c r="E25" s="513"/>
      <c r="F25" s="786"/>
      <c r="G25" s="786"/>
      <c r="H25" s="669">
        <v>0</v>
      </c>
      <c r="I25" s="513"/>
      <c r="J25" s="513"/>
      <c r="K25" s="786"/>
      <c r="L25" s="786"/>
    </row>
    <row r="26" spans="1:12">
      <c r="A26" s="510">
        <v>20</v>
      </c>
      <c r="B26" s="525" t="s">
        <v>220</v>
      </c>
      <c r="C26" s="669">
        <v>547078.39</v>
      </c>
      <c r="D26" s="513">
        <v>547078.39</v>
      </c>
      <c r="E26" s="513"/>
      <c r="F26" s="786"/>
      <c r="G26" s="786"/>
      <c r="H26" s="669">
        <v>3356.59</v>
      </c>
      <c r="I26" s="513">
        <v>3356.59</v>
      </c>
      <c r="J26" s="513"/>
      <c r="K26" s="786"/>
      <c r="L26" s="786"/>
    </row>
    <row r="27" spans="1:12">
      <c r="A27" s="510">
        <v>21</v>
      </c>
      <c r="B27" s="525" t="s">
        <v>221</v>
      </c>
      <c r="C27" s="669">
        <v>134397.53</v>
      </c>
      <c r="D27" s="513">
        <v>134397.53</v>
      </c>
      <c r="E27" s="513"/>
      <c r="F27" s="786"/>
      <c r="G27" s="786"/>
      <c r="H27" s="669">
        <v>180</v>
      </c>
      <c r="I27" s="513">
        <v>180</v>
      </c>
      <c r="J27" s="513"/>
      <c r="K27" s="786"/>
      <c r="L27" s="786"/>
    </row>
    <row r="28" spans="1:12">
      <c r="A28" s="510">
        <v>22</v>
      </c>
      <c r="B28" s="525" t="s">
        <v>222</v>
      </c>
      <c r="C28" s="669">
        <v>6222.11</v>
      </c>
      <c r="D28" s="513"/>
      <c r="E28" s="513">
        <v>6222.11</v>
      </c>
      <c r="F28" s="786"/>
      <c r="G28" s="786"/>
      <c r="H28" s="669">
        <v>166.84</v>
      </c>
      <c r="I28" s="513"/>
      <c r="J28" s="513">
        <v>166.84</v>
      </c>
      <c r="K28" s="786"/>
      <c r="L28" s="786"/>
    </row>
    <row r="29" spans="1:12">
      <c r="A29" s="510">
        <v>23</v>
      </c>
      <c r="B29" s="525" t="s">
        <v>223</v>
      </c>
      <c r="C29" s="669">
        <v>18640766.175000001</v>
      </c>
      <c r="D29" s="513">
        <v>17302126.957600001</v>
      </c>
      <c r="E29" s="513">
        <v>249470.27</v>
      </c>
      <c r="F29" s="786">
        <v>1089168.9473999999</v>
      </c>
      <c r="G29" s="786"/>
      <c r="H29" s="669">
        <v>324031.03999999998</v>
      </c>
      <c r="I29" s="513">
        <v>52691.58</v>
      </c>
      <c r="J29" s="513">
        <v>3819.78</v>
      </c>
      <c r="K29" s="786">
        <v>267519.68</v>
      </c>
      <c r="L29" s="786"/>
    </row>
    <row r="30" spans="1:12">
      <c r="A30" s="510">
        <v>24</v>
      </c>
      <c r="B30" s="525" t="s">
        <v>224</v>
      </c>
      <c r="C30" s="669">
        <v>15599.98</v>
      </c>
      <c r="D30" s="513">
        <v>15599.98</v>
      </c>
      <c r="E30" s="513"/>
      <c r="F30" s="786"/>
      <c r="G30" s="786"/>
      <c r="H30" s="669">
        <v>11.94</v>
      </c>
      <c r="I30" s="513">
        <v>11.94</v>
      </c>
      <c r="J30" s="513"/>
      <c r="K30" s="786"/>
      <c r="L30" s="786"/>
    </row>
    <row r="31" spans="1:12">
      <c r="A31" s="510">
        <v>25</v>
      </c>
      <c r="B31" s="525" t="s">
        <v>225</v>
      </c>
      <c r="C31" s="669">
        <v>9792803.4472000003</v>
      </c>
      <c r="D31" s="513">
        <v>9623240.5372000001</v>
      </c>
      <c r="E31" s="513">
        <v>169562.91</v>
      </c>
      <c r="F31" s="786"/>
      <c r="G31" s="786"/>
      <c r="H31" s="669">
        <v>65969.67</v>
      </c>
      <c r="I31" s="513">
        <v>59006.68</v>
      </c>
      <c r="J31" s="513">
        <v>6962.99</v>
      </c>
      <c r="K31" s="786"/>
      <c r="L31" s="786"/>
    </row>
    <row r="32" spans="1:12">
      <c r="A32" s="510">
        <v>26</v>
      </c>
      <c r="B32" s="525" t="s">
        <v>670</v>
      </c>
      <c r="C32" s="669">
        <v>0</v>
      </c>
      <c r="D32" s="513"/>
      <c r="E32" s="513"/>
      <c r="F32" s="786"/>
      <c r="G32" s="786"/>
      <c r="H32" s="669">
        <v>0</v>
      </c>
      <c r="I32" s="513"/>
      <c r="J32" s="513"/>
      <c r="K32" s="786"/>
      <c r="L32" s="786"/>
    </row>
    <row r="33" spans="1:12">
      <c r="A33" s="510">
        <v>27</v>
      </c>
      <c r="B33" s="584" t="s">
        <v>8</v>
      </c>
      <c r="C33" s="669">
        <v>153889934.17070001</v>
      </c>
      <c r="D33" s="787">
        <v>123217647.23450001</v>
      </c>
      <c r="E33" s="787">
        <v>24945124.712099999</v>
      </c>
      <c r="F33" s="787">
        <v>5727162.2240999993</v>
      </c>
      <c r="G33" s="787">
        <v>0</v>
      </c>
      <c r="H33" s="669">
        <v>2225646.5300000003</v>
      </c>
      <c r="I33" s="787">
        <v>406434.47000000003</v>
      </c>
      <c r="J33" s="787">
        <v>412791.35000000003</v>
      </c>
      <c r="K33" s="787">
        <v>1406420.71</v>
      </c>
      <c r="L33" s="787">
        <v>0</v>
      </c>
    </row>
    <row r="34" spans="1:12">
      <c r="A34" s="540"/>
      <c r="B34" s="540"/>
      <c r="C34" s="540"/>
      <c r="D34" s="540"/>
      <c r="E34" s="540"/>
      <c r="H34" s="540"/>
    </row>
    <row r="35" spans="1:12">
      <c r="A35" s="540"/>
      <c r="B35" s="583"/>
      <c r="C35" s="583"/>
      <c r="D35" s="540"/>
      <c r="E35" s="540"/>
      <c r="H35" s="540"/>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Normal="100" workbookViewId="0">
      <selection activeCell="B3" sqref="B3"/>
    </sheetView>
  </sheetViews>
  <sheetFormatPr defaultColWidth="8.7109375" defaultRowHeight="12"/>
  <cols>
    <col min="1" max="1" width="11.85546875" style="423" bestFit="1" customWidth="1"/>
    <col min="2" max="2" width="90.7109375" style="423" customWidth="1"/>
    <col min="3" max="3" width="19.5703125" style="423" bestFit="1" customWidth="1"/>
    <col min="4" max="4" width="19.7109375" style="423" customWidth="1"/>
    <col min="5" max="5" width="24.5703125" style="423" bestFit="1" customWidth="1"/>
    <col min="6" max="6" width="21.7109375" style="423" customWidth="1"/>
    <col min="7" max="7" width="19.5703125" style="423" bestFit="1" customWidth="1"/>
    <col min="8" max="8" width="20.7109375" style="423" customWidth="1"/>
    <col min="9" max="9" width="19.85546875" style="423" customWidth="1"/>
    <col min="10" max="10" width="19.5703125" style="423" bestFit="1" customWidth="1"/>
    <col min="11" max="11" width="22.85546875" style="423" bestFit="1" customWidth="1"/>
    <col min="12" max="12" width="8.7109375" style="423" customWidth="1"/>
    <col min="13" max="16384" width="8.7109375" style="423"/>
  </cols>
  <sheetData>
    <row r="1" spans="1:11" s="414" customFormat="1" ht="13.5">
      <c r="A1" s="413" t="s">
        <v>0</v>
      </c>
      <c r="B1" s="327" t="str">
        <f>Info!C2</f>
        <v>სს "ზირაათ ბანკი საქართველო"</v>
      </c>
      <c r="C1" s="521"/>
      <c r="D1" s="521"/>
      <c r="E1" s="521"/>
      <c r="F1" s="521"/>
      <c r="G1" s="521"/>
      <c r="H1" s="521"/>
      <c r="I1" s="521"/>
      <c r="J1" s="521"/>
      <c r="K1" s="521"/>
    </row>
    <row r="2" spans="1:11" s="414" customFormat="1" ht="12.75">
      <c r="A2" s="415" t="s">
        <v>1</v>
      </c>
      <c r="B2" s="745">
        <f>'1. key ratios'!B2</f>
        <v>45565</v>
      </c>
      <c r="C2" s="521"/>
      <c r="D2" s="521"/>
      <c r="E2" s="521"/>
      <c r="F2" s="521"/>
      <c r="G2" s="521"/>
      <c r="H2" s="521"/>
      <c r="I2" s="521"/>
      <c r="J2" s="521"/>
      <c r="K2" s="521"/>
    </row>
    <row r="3" spans="1:11" s="414" customFormat="1" ht="12.75">
      <c r="A3" s="416" t="s">
        <v>649</v>
      </c>
      <c r="B3" s="521"/>
      <c r="C3" s="521"/>
      <c r="D3" s="521"/>
      <c r="E3" s="521"/>
      <c r="F3" s="521"/>
      <c r="G3" s="521"/>
      <c r="H3" s="521"/>
      <c r="I3" s="521"/>
      <c r="J3" s="521"/>
      <c r="K3" s="521"/>
    </row>
    <row r="4" spans="1:11">
      <c r="A4" s="591"/>
      <c r="B4" s="591"/>
      <c r="C4" s="590" t="s">
        <v>186</v>
      </c>
      <c r="D4" s="590" t="s">
        <v>187</v>
      </c>
      <c r="E4" s="590" t="s">
        <v>188</v>
      </c>
      <c r="F4" s="590" t="s">
        <v>189</v>
      </c>
      <c r="G4" s="590" t="s">
        <v>190</v>
      </c>
      <c r="H4" s="590" t="s">
        <v>191</v>
      </c>
      <c r="I4" s="590" t="s">
        <v>650</v>
      </c>
      <c r="J4" s="590" t="s">
        <v>651</v>
      </c>
      <c r="K4" s="590" t="s">
        <v>652</v>
      </c>
    </row>
    <row r="5" spans="1:11" ht="104.1" customHeight="1">
      <c r="A5" s="916" t="s">
        <v>653</v>
      </c>
      <c r="B5" s="917"/>
      <c r="C5" s="589" t="s">
        <v>654</v>
      </c>
      <c r="D5" s="589" t="s">
        <v>655</v>
      </c>
      <c r="E5" s="589" t="s">
        <v>656</v>
      </c>
      <c r="F5" s="589" t="s">
        <v>657</v>
      </c>
      <c r="G5" s="589" t="s">
        <v>658</v>
      </c>
      <c r="H5" s="589" t="s">
        <v>659</v>
      </c>
      <c r="I5" s="589" t="s">
        <v>660</v>
      </c>
      <c r="J5" s="589" t="s">
        <v>661</v>
      </c>
      <c r="K5" s="589" t="s">
        <v>662</v>
      </c>
    </row>
    <row r="6" spans="1:11" ht="12.75">
      <c r="A6" s="510">
        <v>1</v>
      </c>
      <c r="B6" s="510" t="s">
        <v>663</v>
      </c>
      <c r="C6" s="510">
        <v>904573.59569999995</v>
      </c>
      <c r="D6" s="510"/>
      <c r="E6" s="510"/>
      <c r="F6" s="510"/>
      <c r="G6" s="510">
        <v>134093053.1864</v>
      </c>
      <c r="H6" s="510"/>
      <c r="I6" s="510"/>
      <c r="J6" s="510">
        <v>14917778.897</v>
      </c>
      <c r="K6" s="510">
        <v>3974528.4915999998</v>
      </c>
    </row>
    <row r="7" spans="1:11" ht="12.75">
      <c r="A7" s="510">
        <v>2</v>
      </c>
      <c r="B7" s="511" t="s">
        <v>664</v>
      </c>
      <c r="C7" s="510"/>
      <c r="D7" s="510"/>
      <c r="E7" s="510"/>
      <c r="F7" s="510"/>
      <c r="G7" s="510"/>
      <c r="H7" s="510"/>
      <c r="I7" s="510"/>
      <c r="J7" s="510"/>
      <c r="K7" s="510"/>
    </row>
    <row r="8" spans="1:11" ht="12.75">
      <c r="A8" s="510">
        <v>3</v>
      </c>
      <c r="B8" s="511" t="s">
        <v>644</v>
      </c>
      <c r="C8" s="510">
        <v>7730008.2759999996</v>
      </c>
      <c r="D8" s="510"/>
      <c r="E8" s="510">
        <v>24283315.3737</v>
      </c>
      <c r="F8" s="510"/>
      <c r="G8" s="510">
        <v>10254855.115599999</v>
      </c>
      <c r="H8" s="510"/>
      <c r="I8" s="510"/>
      <c r="J8" s="510">
        <v>10405335.3508</v>
      </c>
      <c r="K8" s="510">
        <v>8859365.4600000009</v>
      </c>
    </row>
    <row r="9" spans="1:11" ht="12.75">
      <c r="A9" s="510">
        <v>4</v>
      </c>
      <c r="B9" s="541" t="s">
        <v>665</v>
      </c>
      <c r="C9" s="588"/>
      <c r="D9" s="588"/>
      <c r="E9" s="588"/>
      <c r="F9" s="588"/>
      <c r="G9" s="588">
        <v>5652150.9089000002</v>
      </c>
      <c r="H9" s="588"/>
      <c r="I9" s="588"/>
      <c r="J9" s="588">
        <v>18430.879799999999</v>
      </c>
      <c r="K9" s="588">
        <v>56580.435400000002</v>
      </c>
    </row>
    <row r="10" spans="1:11" ht="12.75">
      <c r="A10" s="510">
        <v>5</v>
      </c>
      <c r="B10" s="531" t="s">
        <v>666</v>
      </c>
      <c r="C10" s="588"/>
      <c r="D10" s="588"/>
      <c r="E10" s="588"/>
      <c r="F10" s="588"/>
      <c r="G10" s="588"/>
      <c r="H10" s="588"/>
      <c r="I10" s="588"/>
      <c r="J10" s="588"/>
      <c r="K10" s="588"/>
    </row>
    <row r="11" spans="1:11" ht="12.75">
      <c r="A11" s="510">
        <v>6</v>
      </c>
      <c r="B11" s="531" t="s">
        <v>667</v>
      </c>
      <c r="C11" s="588"/>
      <c r="D11" s="588"/>
      <c r="E11" s="588"/>
      <c r="F11" s="588"/>
      <c r="G11" s="588"/>
      <c r="H11" s="588"/>
      <c r="I11" s="588"/>
      <c r="J11" s="588"/>
      <c r="K11" s="588"/>
    </row>
    <row r="13" spans="1:11" ht="15">
      <c r="B13" s="587"/>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Normal="100" workbookViewId="0">
      <selection activeCell="D2" sqref="D2"/>
    </sheetView>
  </sheetViews>
  <sheetFormatPr defaultColWidth="8.7109375" defaultRowHeight="15"/>
  <cols>
    <col min="1" max="1" width="10" style="592" bestFit="1" customWidth="1"/>
    <col min="2" max="2" width="71.7109375" style="592" customWidth="1"/>
    <col min="3" max="3" width="10.5703125" style="592" bestFit="1" customWidth="1"/>
    <col min="4" max="5" width="15.140625" style="592" bestFit="1" customWidth="1"/>
    <col min="6" max="6" width="15.5703125" style="592" customWidth="1"/>
    <col min="7" max="7" width="25.85546875" style="592" customWidth="1"/>
    <col min="8" max="8" width="10.5703125" style="592" bestFit="1" customWidth="1"/>
    <col min="9" max="10" width="15.140625" style="592" bestFit="1" customWidth="1"/>
    <col min="11" max="11" width="15.5703125" style="592" customWidth="1"/>
    <col min="12" max="12" width="25.85546875" style="592" customWidth="1"/>
    <col min="13" max="13" width="10.5703125" style="592" bestFit="1" customWidth="1"/>
    <col min="14" max="15" width="15.140625" style="592" bestFit="1" customWidth="1"/>
    <col min="16" max="16" width="15.5703125" style="592" customWidth="1"/>
    <col min="17" max="17" width="25.85546875" style="592" customWidth="1"/>
    <col min="18" max="18" width="10.7109375" style="592" customWidth="1"/>
    <col min="19" max="19" width="29.5703125" style="592" customWidth="1"/>
    <col min="20" max="20" width="28.28515625" style="592" customWidth="1"/>
    <col min="21" max="21" width="27.42578125" style="592" customWidth="1"/>
    <col min="22" max="22" width="24.28515625" style="592" customWidth="1"/>
    <col min="23" max="23" width="8.7109375" style="592" customWidth="1"/>
    <col min="24" max="16384" width="8.7109375" style="592"/>
  </cols>
  <sheetData>
    <row r="1" spans="1:22">
      <c r="A1" s="413" t="s">
        <v>0</v>
      </c>
      <c r="B1" s="327" t="str">
        <f>Info!C2</f>
        <v>სს "ზირაათ ბანკი საქართველო"</v>
      </c>
    </row>
    <row r="2" spans="1:22">
      <c r="A2" s="415" t="s">
        <v>1</v>
      </c>
      <c r="B2" s="745">
        <f>'1. key ratios'!B2</f>
        <v>45565</v>
      </c>
    </row>
    <row r="3" spans="1:22">
      <c r="A3" s="416" t="s">
        <v>645</v>
      </c>
      <c r="B3" s="521"/>
    </row>
    <row r="4" spans="1:22">
      <c r="A4" s="416"/>
      <c r="B4" s="521"/>
    </row>
    <row r="5" spans="1:22" ht="24.75" customHeight="1">
      <c r="A5" s="918" t="s">
        <v>646</v>
      </c>
      <c r="B5" s="918"/>
      <c r="C5" s="920" t="s">
        <v>595</v>
      </c>
      <c r="D5" s="920"/>
      <c r="E5" s="920"/>
      <c r="F5" s="920"/>
      <c r="G5" s="920"/>
      <c r="H5" s="920" t="s">
        <v>193</v>
      </c>
      <c r="I5" s="920"/>
      <c r="J5" s="920"/>
      <c r="K5" s="920"/>
      <c r="L5" s="920"/>
      <c r="M5" s="920" t="s">
        <v>599</v>
      </c>
      <c r="N5" s="920"/>
      <c r="O5" s="920"/>
      <c r="P5" s="920"/>
      <c r="Q5" s="920"/>
      <c r="R5" s="919" t="s">
        <v>601</v>
      </c>
      <c r="S5" s="919" t="s">
        <v>603</v>
      </c>
      <c r="T5" s="919" t="s">
        <v>605</v>
      </c>
      <c r="U5" s="919" t="s">
        <v>607</v>
      </c>
      <c r="V5" s="919" t="s">
        <v>609</v>
      </c>
    </row>
    <row r="6" spans="1:22" ht="45.75" customHeight="1">
      <c r="A6" s="918"/>
      <c r="B6" s="918"/>
      <c r="C6" s="603"/>
      <c r="D6" s="519" t="s">
        <v>631</v>
      </c>
      <c r="E6" s="519" t="s">
        <v>632</v>
      </c>
      <c r="F6" s="519" t="s">
        <v>633</v>
      </c>
      <c r="G6" s="519" t="s">
        <v>634</v>
      </c>
      <c r="H6" s="603"/>
      <c r="I6" s="519" t="s">
        <v>631</v>
      </c>
      <c r="J6" s="519" t="s">
        <v>632</v>
      </c>
      <c r="K6" s="519" t="s">
        <v>633</v>
      </c>
      <c r="L6" s="519" t="s">
        <v>634</v>
      </c>
      <c r="M6" s="603"/>
      <c r="N6" s="519" t="s">
        <v>631</v>
      </c>
      <c r="O6" s="519" t="s">
        <v>632</v>
      </c>
      <c r="P6" s="519" t="s">
        <v>633</v>
      </c>
      <c r="Q6" s="519" t="s">
        <v>634</v>
      </c>
      <c r="R6" s="919"/>
      <c r="S6" s="919"/>
      <c r="T6" s="919"/>
      <c r="U6" s="919"/>
      <c r="V6" s="919"/>
    </row>
    <row r="7" spans="1:22">
      <c r="A7" s="601">
        <v>1</v>
      </c>
      <c r="B7" s="602" t="s">
        <v>569</v>
      </c>
      <c r="C7" s="670">
        <v>0</v>
      </c>
      <c r="D7" s="588"/>
      <c r="E7" s="588"/>
      <c r="F7" s="588"/>
      <c r="G7" s="588"/>
      <c r="H7" s="670">
        <v>0</v>
      </c>
      <c r="I7" s="588"/>
      <c r="J7" s="588"/>
      <c r="K7" s="588"/>
      <c r="L7" s="588"/>
      <c r="M7" s="670">
        <v>0</v>
      </c>
      <c r="N7" s="588"/>
      <c r="O7" s="588"/>
      <c r="P7" s="588"/>
      <c r="Q7" s="588"/>
      <c r="R7" s="588"/>
      <c r="S7" s="588"/>
      <c r="T7" s="588"/>
      <c r="U7" s="588"/>
      <c r="V7" s="588"/>
    </row>
    <row r="8" spans="1:22">
      <c r="A8" s="601">
        <v>2</v>
      </c>
      <c r="B8" s="600" t="s">
        <v>571</v>
      </c>
      <c r="C8" s="670">
        <v>8215667.1301999995</v>
      </c>
      <c r="D8" s="588">
        <v>7841004.9803999998</v>
      </c>
      <c r="E8" s="588">
        <v>229862.33</v>
      </c>
      <c r="F8" s="588">
        <v>144799.8198</v>
      </c>
      <c r="G8" s="588"/>
      <c r="H8" s="670">
        <v>8264442.1460999995</v>
      </c>
      <c r="I8" s="588">
        <v>7884404.4908999996</v>
      </c>
      <c r="J8" s="588">
        <v>231307.11</v>
      </c>
      <c r="K8" s="588">
        <v>148730.54519999999</v>
      </c>
      <c r="L8" s="588"/>
      <c r="M8" s="670">
        <v>67416.61</v>
      </c>
      <c r="N8" s="588">
        <v>26173.759999999998</v>
      </c>
      <c r="O8" s="588">
        <v>7193.99</v>
      </c>
      <c r="P8" s="588">
        <v>34048.86</v>
      </c>
      <c r="Q8" s="588"/>
      <c r="R8" s="588">
        <v>199</v>
      </c>
      <c r="S8" s="588">
        <v>0.11257490000000001</v>
      </c>
      <c r="T8" s="588">
        <v>0.13283539999999999</v>
      </c>
      <c r="U8" s="588">
        <v>0.1073939</v>
      </c>
      <c r="V8" s="588">
        <v>38.866543</v>
      </c>
    </row>
    <row r="9" spans="1:22">
      <c r="A9" s="601">
        <v>3</v>
      </c>
      <c r="B9" s="600" t="s">
        <v>573</v>
      </c>
      <c r="C9" s="670">
        <v>0</v>
      </c>
      <c r="D9" s="588"/>
      <c r="E9" s="588"/>
      <c r="F9" s="588"/>
      <c r="G9" s="588"/>
      <c r="H9" s="670">
        <v>0</v>
      </c>
      <c r="I9" s="588"/>
      <c r="J9" s="588"/>
      <c r="K9" s="588"/>
      <c r="L9" s="588"/>
      <c r="M9" s="670">
        <v>0</v>
      </c>
      <c r="N9" s="588"/>
      <c r="O9" s="588"/>
      <c r="P9" s="588"/>
      <c r="Q9" s="588"/>
      <c r="R9" s="588"/>
      <c r="S9" s="588"/>
      <c r="T9" s="588"/>
      <c r="U9" s="588"/>
      <c r="V9" s="588"/>
    </row>
    <row r="10" spans="1:22">
      <c r="A10" s="601">
        <v>4</v>
      </c>
      <c r="B10" s="600" t="s">
        <v>575</v>
      </c>
      <c r="C10" s="670">
        <v>0</v>
      </c>
      <c r="D10" s="588"/>
      <c r="E10" s="588"/>
      <c r="F10" s="588"/>
      <c r="G10" s="588"/>
      <c r="H10" s="670">
        <v>0</v>
      </c>
      <c r="I10" s="588"/>
      <c r="J10" s="588"/>
      <c r="K10" s="588"/>
      <c r="L10" s="588"/>
      <c r="M10" s="670">
        <v>0</v>
      </c>
      <c r="N10" s="588"/>
      <c r="O10" s="588"/>
      <c r="P10" s="588"/>
      <c r="Q10" s="588"/>
      <c r="R10" s="588"/>
      <c r="S10" s="588"/>
      <c r="T10" s="588"/>
      <c r="U10" s="588"/>
      <c r="V10" s="588"/>
    </row>
    <row r="11" spans="1:22">
      <c r="A11" s="601">
        <v>5</v>
      </c>
      <c r="B11" s="600" t="s">
        <v>577</v>
      </c>
      <c r="C11" s="670">
        <v>0</v>
      </c>
      <c r="D11" s="588"/>
      <c r="E11" s="588"/>
      <c r="F11" s="588"/>
      <c r="G11" s="588"/>
      <c r="H11" s="670">
        <v>0</v>
      </c>
      <c r="I11" s="588"/>
      <c r="J11" s="588"/>
      <c r="K11" s="588"/>
      <c r="L11" s="588"/>
      <c r="M11" s="670">
        <v>0</v>
      </c>
      <c r="N11" s="588"/>
      <c r="O11" s="588"/>
      <c r="P11" s="588"/>
      <c r="Q11" s="588"/>
      <c r="R11" s="588"/>
      <c r="S11" s="588"/>
      <c r="T11" s="588"/>
      <c r="U11" s="588"/>
      <c r="V11" s="588"/>
    </row>
    <row r="12" spans="1:22">
      <c r="A12" s="601">
        <v>6</v>
      </c>
      <c r="B12" s="600" t="s">
        <v>579</v>
      </c>
      <c r="C12" s="670">
        <v>0</v>
      </c>
      <c r="D12" s="588"/>
      <c r="E12" s="588"/>
      <c r="F12" s="588"/>
      <c r="G12" s="588"/>
      <c r="H12" s="670">
        <v>0</v>
      </c>
      <c r="I12" s="588"/>
      <c r="J12" s="588"/>
      <c r="K12" s="588"/>
      <c r="L12" s="588"/>
      <c r="M12" s="670">
        <v>0</v>
      </c>
      <c r="N12" s="588"/>
      <c r="O12" s="588"/>
      <c r="P12" s="588"/>
      <c r="Q12" s="588"/>
      <c r="R12" s="588"/>
      <c r="S12" s="588"/>
      <c r="T12" s="588"/>
      <c r="U12" s="588"/>
      <c r="V12" s="588"/>
    </row>
    <row r="13" spans="1:22">
      <c r="A13" s="601">
        <v>7</v>
      </c>
      <c r="B13" s="600" t="s">
        <v>581</v>
      </c>
      <c r="C13" s="670">
        <v>9229057.5584999993</v>
      </c>
      <c r="D13" s="670">
        <v>7924448.8004000001</v>
      </c>
      <c r="E13" s="670">
        <v>699587.98580000002</v>
      </c>
      <c r="F13" s="670">
        <v>605020.77229999995</v>
      </c>
      <c r="G13" s="670">
        <v>0</v>
      </c>
      <c r="H13" s="670">
        <v>9369434.7429000009</v>
      </c>
      <c r="I13" s="670">
        <v>7981706.4731000001</v>
      </c>
      <c r="J13" s="670">
        <v>712837.91460000002</v>
      </c>
      <c r="K13" s="670">
        <v>674890.35519999999</v>
      </c>
      <c r="L13" s="670">
        <v>0</v>
      </c>
      <c r="M13" s="670">
        <v>299016.18</v>
      </c>
      <c r="N13" s="670">
        <v>45491.600000000006</v>
      </c>
      <c r="O13" s="670">
        <v>24023.239999999998</v>
      </c>
      <c r="P13" s="670">
        <v>229501.34</v>
      </c>
      <c r="Q13" s="670">
        <v>0</v>
      </c>
      <c r="R13" s="670">
        <v>76</v>
      </c>
      <c r="S13" s="588">
        <v>0.1040537</v>
      </c>
      <c r="T13" s="588">
        <v>0.1171966</v>
      </c>
      <c r="U13" s="588">
        <v>0.10333820000000001</v>
      </c>
      <c r="V13" s="588">
        <v>86.415108200000006</v>
      </c>
    </row>
    <row r="14" spans="1:22">
      <c r="A14" s="594">
        <v>7.1</v>
      </c>
      <c r="B14" s="593" t="s">
        <v>583</v>
      </c>
      <c r="C14" s="670">
        <v>7993931.5278000003</v>
      </c>
      <c r="D14" s="588">
        <v>7187855.5102000004</v>
      </c>
      <c r="E14" s="588">
        <v>559694.39580000006</v>
      </c>
      <c r="F14" s="588">
        <v>246381.62179999999</v>
      </c>
      <c r="G14" s="588"/>
      <c r="H14" s="670">
        <v>8118098.4818000002</v>
      </c>
      <c r="I14" s="588">
        <v>7242775.4298</v>
      </c>
      <c r="J14" s="588">
        <v>571710.19460000005</v>
      </c>
      <c r="K14" s="588">
        <v>303612.85739999998</v>
      </c>
      <c r="L14" s="588"/>
      <c r="M14" s="670">
        <v>175594.49</v>
      </c>
      <c r="N14" s="588">
        <v>44350.98</v>
      </c>
      <c r="O14" s="588">
        <v>20504.98</v>
      </c>
      <c r="P14" s="588">
        <v>110738.53</v>
      </c>
      <c r="Q14" s="588"/>
      <c r="R14" s="588">
        <v>68</v>
      </c>
      <c r="S14" s="588">
        <v>0.1040537</v>
      </c>
      <c r="T14" s="588">
        <v>0.1171966</v>
      </c>
      <c r="U14" s="588">
        <v>0.1039677</v>
      </c>
      <c r="V14" s="588">
        <v>85.203173500000005</v>
      </c>
    </row>
    <row r="15" spans="1:22" ht="25.5">
      <c r="A15" s="594">
        <v>7.2</v>
      </c>
      <c r="B15" s="593" t="s">
        <v>585</v>
      </c>
      <c r="C15" s="670">
        <v>1235126.0307</v>
      </c>
      <c r="D15" s="588">
        <v>736593.29020000005</v>
      </c>
      <c r="E15" s="588">
        <v>139893.59</v>
      </c>
      <c r="F15" s="588">
        <v>358639.15049999999</v>
      </c>
      <c r="G15" s="588"/>
      <c r="H15" s="670">
        <v>1251336.2611</v>
      </c>
      <c r="I15" s="588">
        <v>738931.04330000002</v>
      </c>
      <c r="J15" s="588">
        <v>141127.72</v>
      </c>
      <c r="K15" s="588">
        <v>371277.49780000001</v>
      </c>
      <c r="L15" s="588"/>
      <c r="M15" s="670">
        <v>123421.69</v>
      </c>
      <c r="N15" s="588">
        <v>1140.6199999999999</v>
      </c>
      <c r="O15" s="588">
        <v>3518.26</v>
      </c>
      <c r="P15" s="588">
        <v>118762.81</v>
      </c>
      <c r="Q15" s="588"/>
      <c r="R15" s="588">
        <v>8</v>
      </c>
      <c r="S15" s="588"/>
      <c r="T15" s="588"/>
      <c r="U15" s="588">
        <v>9.9254700000000001E-2</v>
      </c>
      <c r="V15" s="588">
        <v>94.277587499999996</v>
      </c>
    </row>
    <row r="16" spans="1:22">
      <c r="A16" s="594">
        <v>7.3</v>
      </c>
      <c r="B16" s="593" t="s">
        <v>587</v>
      </c>
      <c r="C16" s="670">
        <v>0</v>
      </c>
      <c r="D16" s="588"/>
      <c r="E16" s="588"/>
      <c r="F16" s="588"/>
      <c r="G16" s="588"/>
      <c r="H16" s="670">
        <v>0</v>
      </c>
      <c r="I16" s="588"/>
      <c r="J16" s="588"/>
      <c r="K16" s="588"/>
      <c r="L16" s="588"/>
      <c r="M16" s="670">
        <v>0</v>
      </c>
      <c r="N16" s="588"/>
      <c r="O16" s="588"/>
      <c r="P16" s="588"/>
      <c r="Q16" s="588"/>
      <c r="R16" s="588"/>
      <c r="S16" s="588"/>
      <c r="T16" s="588"/>
      <c r="U16" s="588"/>
      <c r="V16" s="588"/>
    </row>
    <row r="17" spans="1:22">
      <c r="A17" s="601">
        <v>8</v>
      </c>
      <c r="B17" s="600" t="s">
        <v>589</v>
      </c>
      <c r="C17" s="670">
        <v>0</v>
      </c>
      <c r="D17" s="588"/>
      <c r="E17" s="588"/>
      <c r="F17" s="588"/>
      <c r="G17" s="588"/>
      <c r="H17" s="670">
        <v>0</v>
      </c>
      <c r="I17" s="588"/>
      <c r="J17" s="588"/>
      <c r="K17" s="588"/>
      <c r="L17" s="588"/>
      <c r="M17" s="670">
        <v>0</v>
      </c>
      <c r="N17" s="588"/>
      <c r="O17" s="588"/>
      <c r="P17" s="588"/>
      <c r="Q17" s="588"/>
      <c r="R17" s="588"/>
      <c r="S17" s="588"/>
      <c r="T17" s="588"/>
      <c r="U17" s="588"/>
      <c r="V17" s="588"/>
    </row>
    <row r="18" spans="1:22">
      <c r="A18" s="599">
        <v>9</v>
      </c>
      <c r="B18" s="598" t="s">
        <v>591</v>
      </c>
      <c r="C18" s="670">
        <v>0</v>
      </c>
      <c r="D18" s="597"/>
      <c r="E18" s="597"/>
      <c r="F18" s="597"/>
      <c r="G18" s="597"/>
      <c r="H18" s="670">
        <v>0</v>
      </c>
      <c r="I18" s="597"/>
      <c r="J18" s="597"/>
      <c r="K18" s="597"/>
      <c r="L18" s="597"/>
      <c r="M18" s="670">
        <v>0</v>
      </c>
      <c r="N18" s="597"/>
      <c r="O18" s="597"/>
      <c r="P18" s="597"/>
      <c r="Q18" s="597"/>
      <c r="R18" s="597"/>
      <c r="S18" s="597"/>
      <c r="T18" s="597"/>
      <c r="U18" s="597"/>
      <c r="V18" s="597"/>
    </row>
    <row r="19" spans="1:22">
      <c r="A19" s="596">
        <v>10</v>
      </c>
      <c r="B19" s="595" t="s">
        <v>647</v>
      </c>
      <c r="C19" s="670">
        <v>17444724.688699998</v>
      </c>
      <c r="D19" s="670">
        <v>15765453.780800002</v>
      </c>
      <c r="E19" s="670">
        <v>929450.31579999998</v>
      </c>
      <c r="F19" s="670">
        <v>749820.59210000001</v>
      </c>
      <c r="G19" s="670">
        <v>0</v>
      </c>
      <c r="H19" s="670">
        <v>17633876.889000002</v>
      </c>
      <c r="I19" s="670">
        <v>15866110.963999998</v>
      </c>
      <c r="J19" s="670">
        <v>944145.0246</v>
      </c>
      <c r="K19" s="670">
        <v>823620.90039999993</v>
      </c>
      <c r="L19" s="670">
        <v>0</v>
      </c>
      <c r="M19" s="670">
        <v>366432.79</v>
      </c>
      <c r="N19" s="670">
        <v>71665.36</v>
      </c>
      <c r="O19" s="670">
        <v>31217.230000000003</v>
      </c>
      <c r="P19" s="670">
        <v>263550.2</v>
      </c>
      <c r="Q19" s="670">
        <v>0</v>
      </c>
      <c r="R19" s="670">
        <v>275</v>
      </c>
      <c r="S19" s="588">
        <v>0.111329</v>
      </c>
      <c r="T19" s="588">
        <v>0.1305489</v>
      </c>
      <c r="U19" s="588">
        <v>0.1052342</v>
      </c>
      <c r="V19" s="588">
        <v>64.187635799999995</v>
      </c>
    </row>
    <row r="20" spans="1:22" ht="25.5">
      <c r="A20" s="594">
        <v>10.1</v>
      </c>
      <c r="B20" s="593" t="s">
        <v>648</v>
      </c>
      <c r="C20" s="588"/>
      <c r="D20" s="588"/>
      <c r="E20" s="588"/>
      <c r="F20" s="588"/>
      <c r="G20" s="588"/>
      <c r="H20" s="588"/>
      <c r="I20" s="588"/>
      <c r="J20" s="588"/>
      <c r="K20" s="588"/>
      <c r="L20" s="588"/>
      <c r="M20" s="588"/>
      <c r="N20" s="588"/>
      <c r="O20" s="588"/>
      <c r="P20" s="588"/>
      <c r="Q20" s="588"/>
      <c r="R20" s="588"/>
      <c r="S20" s="588"/>
      <c r="T20" s="588"/>
      <c r="U20" s="588"/>
      <c r="V20" s="58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21" t="s">
        <v>287</v>
      </c>
      <c r="B1" s="922"/>
      <c r="C1" s="923"/>
    </row>
    <row r="2" spans="1:3" ht="26.25" customHeight="1">
      <c r="A2" s="424"/>
      <c r="B2" s="924" t="s">
        <v>288</v>
      </c>
      <c r="C2" s="924"/>
    </row>
    <row r="3" spans="1:3" s="164" customFormat="1">
      <c r="A3" s="163"/>
      <c r="B3" s="924" t="s">
        <v>289</v>
      </c>
      <c r="C3" s="924"/>
    </row>
    <row r="4" spans="1:3" ht="12" customHeight="1">
      <c r="A4" s="925" t="s">
        <v>290</v>
      </c>
      <c r="B4" s="926"/>
      <c r="C4" s="927"/>
    </row>
    <row r="5" spans="1:3">
      <c r="A5" s="160"/>
      <c r="B5" s="928" t="s">
        <v>291</v>
      </c>
      <c r="C5" s="929"/>
    </row>
    <row r="6" spans="1:3">
      <c r="A6" s="424"/>
      <c r="B6" s="932" t="s">
        <v>292</v>
      </c>
      <c r="C6" s="933"/>
    </row>
    <row r="7" spans="1:3">
      <c r="A7" s="424"/>
      <c r="B7" s="932" t="s">
        <v>293</v>
      </c>
      <c r="C7" s="933"/>
    </row>
    <row r="8" spans="1:3">
      <c r="A8" s="424"/>
      <c r="B8" s="932" t="s">
        <v>294</v>
      </c>
      <c r="C8" s="933"/>
    </row>
    <row r="9" spans="1:3">
      <c r="A9" s="424"/>
      <c r="B9" s="936" t="s">
        <v>295</v>
      </c>
      <c r="C9" s="937"/>
    </row>
    <row r="10" spans="1:3">
      <c r="A10" s="424"/>
      <c r="B10" s="930" t="s">
        <v>296</v>
      </c>
      <c r="C10" s="931" t="s">
        <v>296</v>
      </c>
    </row>
    <row r="11" spans="1:3">
      <c r="A11" s="424"/>
      <c r="B11" s="930" t="s">
        <v>297</v>
      </c>
      <c r="C11" s="931" t="s">
        <v>297</v>
      </c>
    </row>
    <row r="12" spans="1:3">
      <c r="A12" s="424"/>
      <c r="B12" s="930" t="s">
        <v>298</v>
      </c>
      <c r="C12" s="931" t="s">
        <v>298</v>
      </c>
    </row>
    <row r="13" spans="1:3">
      <c r="A13" s="424"/>
      <c r="B13" s="930" t="s">
        <v>299</v>
      </c>
      <c r="C13" s="931" t="s">
        <v>299</v>
      </c>
    </row>
    <row r="14" spans="1:3">
      <c r="A14" s="424"/>
      <c r="B14" s="930" t="s">
        <v>300</v>
      </c>
      <c r="C14" s="931" t="s">
        <v>300</v>
      </c>
    </row>
    <row r="15" spans="1:3" ht="21.75" customHeight="1">
      <c r="A15" s="424"/>
      <c r="B15" s="930" t="s">
        <v>301</v>
      </c>
      <c r="C15" s="931" t="s">
        <v>301</v>
      </c>
    </row>
    <row r="16" spans="1:3">
      <c r="A16" s="424"/>
      <c r="B16" s="930" t="s">
        <v>302</v>
      </c>
      <c r="C16" s="931" t="s">
        <v>303</v>
      </c>
    </row>
    <row r="17" spans="1:6">
      <c r="A17" s="424"/>
      <c r="B17" s="930" t="s">
        <v>304</v>
      </c>
      <c r="C17" s="931" t="s">
        <v>305</v>
      </c>
    </row>
    <row r="18" spans="1:6">
      <c r="A18" s="424"/>
      <c r="B18" s="930" t="s">
        <v>306</v>
      </c>
      <c r="C18" s="931" t="s">
        <v>307</v>
      </c>
    </row>
    <row r="19" spans="1:6">
      <c r="A19" s="424"/>
      <c r="B19" s="930" t="s">
        <v>308</v>
      </c>
      <c r="C19" s="931" t="s">
        <v>308</v>
      </c>
    </row>
    <row r="20" spans="1:6">
      <c r="A20" s="424"/>
      <c r="B20" s="934" t="s">
        <v>309</v>
      </c>
      <c r="C20" s="935" t="s">
        <v>310</v>
      </c>
    </row>
    <row r="21" spans="1:6">
      <c r="A21" s="424"/>
      <c r="B21" s="930" t="s">
        <v>311</v>
      </c>
      <c r="C21" s="931" t="s">
        <v>312</v>
      </c>
    </row>
    <row r="22" spans="1:6" ht="23.25" customHeight="1">
      <c r="A22" s="424"/>
      <c r="B22" s="930" t="s">
        <v>313</v>
      </c>
      <c r="C22" s="931" t="s">
        <v>314</v>
      </c>
      <c r="F22" s="666"/>
    </row>
    <row r="23" spans="1:6">
      <c r="A23" s="424"/>
      <c r="B23" s="930" t="s">
        <v>315</v>
      </c>
      <c r="C23" s="931" t="s">
        <v>315</v>
      </c>
    </row>
    <row r="24" spans="1:6">
      <c r="A24" s="424"/>
      <c r="B24" s="930" t="s">
        <v>316</v>
      </c>
      <c r="C24" s="931" t="s">
        <v>317</v>
      </c>
    </row>
    <row r="25" spans="1:6">
      <c r="A25" s="161"/>
      <c r="B25" s="941" t="s">
        <v>318</v>
      </c>
      <c r="C25" s="942"/>
    </row>
    <row r="26" spans="1:6">
      <c r="A26" s="925" t="s">
        <v>319</v>
      </c>
      <c r="B26" s="926"/>
      <c r="C26" s="927"/>
    </row>
    <row r="27" spans="1:6">
      <c r="A27" s="162"/>
      <c r="B27" s="943" t="s">
        <v>320</v>
      </c>
      <c r="C27" s="944"/>
    </row>
    <row r="28" spans="1:6">
      <c r="A28" s="925" t="s">
        <v>321</v>
      </c>
      <c r="B28" s="926"/>
      <c r="C28" s="927"/>
    </row>
    <row r="29" spans="1:6">
      <c r="A29" s="160"/>
      <c r="B29" s="945" t="s">
        <v>322</v>
      </c>
      <c r="C29" s="946" t="s">
        <v>323</v>
      </c>
    </row>
    <row r="30" spans="1:6">
      <c r="A30" s="424"/>
      <c r="B30" s="947" t="s">
        <v>324</v>
      </c>
      <c r="C30" s="948" t="s">
        <v>325</v>
      </c>
    </row>
    <row r="31" spans="1:6">
      <c r="A31" s="424"/>
      <c r="B31" s="947" t="s">
        <v>326</v>
      </c>
      <c r="C31" s="948" t="s">
        <v>327</v>
      </c>
    </row>
    <row r="32" spans="1:6">
      <c r="A32" s="424"/>
      <c r="B32" s="947" t="s">
        <v>328</v>
      </c>
      <c r="C32" s="948" t="s">
        <v>329</v>
      </c>
    </row>
    <row r="33" spans="1:3">
      <c r="A33" s="424"/>
      <c r="B33" s="947" t="s">
        <v>330</v>
      </c>
      <c r="C33" s="948" t="s">
        <v>331</v>
      </c>
    </row>
    <row r="34" spans="1:3">
      <c r="A34" s="424"/>
      <c r="B34" s="947" t="s">
        <v>332</v>
      </c>
      <c r="C34" s="948" t="s">
        <v>333</v>
      </c>
    </row>
    <row r="35" spans="1:3">
      <c r="A35" s="424"/>
      <c r="B35" s="947" t="s">
        <v>334</v>
      </c>
      <c r="C35" s="948" t="s">
        <v>335</v>
      </c>
    </row>
    <row r="36" spans="1:3">
      <c r="A36" s="424"/>
      <c r="B36" s="938" t="s">
        <v>336</v>
      </c>
      <c r="C36" s="939"/>
    </row>
    <row r="37" spans="1:3" ht="24.75" customHeight="1">
      <c r="A37" s="424"/>
      <c r="B37" s="947" t="s">
        <v>337</v>
      </c>
      <c r="C37" s="948" t="s">
        <v>338</v>
      </c>
    </row>
    <row r="38" spans="1:3" ht="23.25" customHeight="1">
      <c r="A38" s="424"/>
      <c r="B38" s="947" t="s">
        <v>339</v>
      </c>
      <c r="C38" s="948" t="s">
        <v>340</v>
      </c>
    </row>
    <row r="39" spans="1:3" ht="23.25" customHeight="1">
      <c r="A39" s="488"/>
      <c r="B39" s="938" t="s">
        <v>341</v>
      </c>
      <c r="C39" s="940"/>
    </row>
    <row r="40" spans="1:3" ht="12" customHeight="1">
      <c r="A40" s="424"/>
      <c r="B40" s="947" t="s">
        <v>342</v>
      </c>
      <c r="C40" s="948"/>
    </row>
    <row r="41" spans="1:3">
      <c r="A41" s="925" t="s">
        <v>343</v>
      </c>
      <c r="B41" s="926"/>
      <c r="C41" s="927"/>
    </row>
    <row r="42" spans="1:3">
      <c r="A42" s="160"/>
      <c r="B42" s="928" t="s">
        <v>344</v>
      </c>
      <c r="C42" s="929" t="s">
        <v>345</v>
      </c>
    </row>
    <row r="43" spans="1:3">
      <c r="A43" s="424"/>
      <c r="B43" s="932" t="s">
        <v>346</v>
      </c>
      <c r="C43" s="933"/>
    </row>
    <row r="44" spans="1:3" ht="23.25" customHeight="1">
      <c r="A44" s="161"/>
      <c r="B44" s="949" t="s">
        <v>347</v>
      </c>
      <c r="C44" s="950" t="s">
        <v>348</v>
      </c>
    </row>
    <row r="45" spans="1:3">
      <c r="A45" s="925" t="s">
        <v>349</v>
      </c>
      <c r="B45" s="926"/>
      <c r="C45" s="927"/>
    </row>
    <row r="46" spans="1:3" ht="26.25" customHeight="1">
      <c r="A46" s="424"/>
      <c r="B46" s="932" t="s">
        <v>350</v>
      </c>
      <c r="C46" s="933"/>
    </row>
    <row r="47" spans="1:3">
      <c r="A47" s="925" t="s">
        <v>351</v>
      </c>
      <c r="B47" s="926"/>
      <c r="C47" s="927"/>
    </row>
    <row r="48" spans="1:3">
      <c r="A48" s="160"/>
      <c r="B48" s="928" t="s">
        <v>352</v>
      </c>
      <c r="C48" s="929" t="s">
        <v>352</v>
      </c>
    </row>
    <row r="49" spans="1:3">
      <c r="A49" s="424"/>
      <c r="B49" s="932" t="s">
        <v>353</v>
      </c>
      <c r="C49" s="933" t="s">
        <v>353</v>
      </c>
    </row>
    <row r="50" spans="1:3">
      <c r="A50" s="424"/>
      <c r="B50" s="932" t="s">
        <v>354</v>
      </c>
      <c r="C50" s="933" t="s">
        <v>354</v>
      </c>
    </row>
    <row r="51" spans="1:3">
      <c r="A51" s="424"/>
      <c r="B51" s="932" t="s">
        <v>355</v>
      </c>
      <c r="C51" s="933" t="s">
        <v>356</v>
      </c>
    </row>
    <row r="52" spans="1:3" ht="33.6" customHeight="1">
      <c r="A52" s="424"/>
      <c r="B52" s="932" t="s">
        <v>357</v>
      </c>
      <c r="C52" s="933" t="s">
        <v>357</v>
      </c>
    </row>
    <row r="53" spans="1:3">
      <c r="A53" s="424"/>
      <c r="B53" s="932" t="s">
        <v>358</v>
      </c>
      <c r="C53" s="933" t="s">
        <v>359</v>
      </c>
    </row>
    <row r="54" spans="1:3">
      <c r="A54" s="925" t="s">
        <v>360</v>
      </c>
      <c r="B54" s="926"/>
      <c r="C54" s="927"/>
    </row>
    <row r="55" spans="1:3">
      <c r="A55" s="160"/>
      <c r="B55" s="928" t="s">
        <v>352</v>
      </c>
      <c r="C55" s="929" t="s">
        <v>352</v>
      </c>
    </row>
    <row r="56" spans="1:3">
      <c r="A56" s="424"/>
      <c r="B56" s="932" t="s">
        <v>361</v>
      </c>
      <c r="C56" s="933" t="s">
        <v>361</v>
      </c>
    </row>
    <row r="57" spans="1:3">
      <c r="A57" s="424"/>
      <c r="B57" s="932" t="s">
        <v>362</v>
      </c>
      <c r="C57" s="933" t="s">
        <v>363</v>
      </c>
    </row>
    <row r="58" spans="1:3">
      <c r="A58" s="424"/>
      <c r="B58" s="932" t="s">
        <v>364</v>
      </c>
      <c r="C58" s="933" t="s">
        <v>364</v>
      </c>
    </row>
    <row r="59" spans="1:3">
      <c r="A59" s="424"/>
      <c r="B59" s="932" t="s">
        <v>365</v>
      </c>
      <c r="C59" s="933" t="s">
        <v>365</v>
      </c>
    </row>
    <row r="60" spans="1:3">
      <c r="A60" s="424"/>
      <c r="B60" s="932" t="s">
        <v>366</v>
      </c>
      <c r="C60" s="933" t="s">
        <v>366</v>
      </c>
    </row>
    <row r="61" spans="1:3">
      <c r="A61" s="424"/>
      <c r="B61" s="932" t="s">
        <v>367</v>
      </c>
      <c r="C61" s="933" t="s">
        <v>368</v>
      </c>
    </row>
    <row r="62" spans="1:3">
      <c r="A62" s="424"/>
      <c r="B62" s="932" t="s">
        <v>369</v>
      </c>
      <c r="C62" s="933" t="s">
        <v>369</v>
      </c>
    </row>
    <row r="63" spans="1:3">
      <c r="A63" s="161"/>
      <c r="B63" s="949" t="s">
        <v>370</v>
      </c>
      <c r="C63" s="950" t="s">
        <v>370</v>
      </c>
    </row>
    <row r="64" spans="1:3">
      <c r="A64" s="953" t="s">
        <v>371</v>
      </c>
      <c r="B64" s="954"/>
      <c r="C64" s="955"/>
    </row>
    <row r="65" spans="1:3">
      <c r="A65" s="161"/>
      <c r="B65" s="949" t="s">
        <v>372</v>
      </c>
      <c r="C65" s="950" t="s">
        <v>372</v>
      </c>
    </row>
    <row r="66" spans="1:3">
      <c r="A66" s="925" t="s">
        <v>373</v>
      </c>
      <c r="B66" s="926"/>
      <c r="C66" s="927"/>
    </row>
    <row r="67" spans="1:3">
      <c r="A67" s="160"/>
      <c r="B67" s="928" t="s">
        <v>374</v>
      </c>
      <c r="C67" s="929" t="s">
        <v>374</v>
      </c>
    </row>
    <row r="68" spans="1:3">
      <c r="A68" s="424"/>
      <c r="B68" s="932" t="s">
        <v>375</v>
      </c>
      <c r="C68" s="933" t="s">
        <v>376</v>
      </c>
    </row>
    <row r="69" spans="1:3">
      <c r="A69" s="424"/>
      <c r="B69" s="932" t="s">
        <v>377</v>
      </c>
      <c r="C69" s="933" t="s">
        <v>377</v>
      </c>
    </row>
    <row r="70" spans="1:3" ht="54.95" customHeight="1">
      <c r="A70" s="424"/>
      <c r="B70" s="951" t="s">
        <v>378</v>
      </c>
      <c r="C70" s="952" t="s">
        <v>379</v>
      </c>
    </row>
    <row r="71" spans="1:3" ht="33.75" customHeight="1">
      <c r="A71" s="424"/>
      <c r="B71" s="951" t="s">
        <v>380</v>
      </c>
      <c r="C71" s="952" t="s">
        <v>381</v>
      </c>
    </row>
    <row r="72" spans="1:3" ht="15.75" customHeight="1">
      <c r="A72" s="424"/>
      <c r="B72" s="951" t="s">
        <v>382</v>
      </c>
      <c r="C72" s="952" t="s">
        <v>383</v>
      </c>
    </row>
    <row r="73" spans="1:3">
      <c r="A73" s="424"/>
      <c r="B73" s="932" t="s">
        <v>384</v>
      </c>
      <c r="C73" s="933" t="s">
        <v>384</v>
      </c>
    </row>
    <row r="74" spans="1:3">
      <c r="A74" s="161"/>
      <c r="B74" s="949" t="s">
        <v>385</v>
      </c>
      <c r="C74" s="950" t="s">
        <v>385</v>
      </c>
    </row>
    <row r="75" spans="1:3">
      <c r="A75" s="953" t="s">
        <v>386</v>
      </c>
      <c r="B75" s="954"/>
      <c r="C75" s="955"/>
    </row>
    <row r="76" spans="1:3">
      <c r="A76" s="424"/>
      <c r="B76" s="932" t="s">
        <v>372</v>
      </c>
      <c r="C76" s="933"/>
    </row>
    <row r="77" spans="1:3">
      <c r="A77" s="424"/>
      <c r="B77" s="932" t="s">
        <v>387</v>
      </c>
      <c r="C77" s="933"/>
    </row>
    <row r="78" spans="1:3">
      <c r="A78" s="424"/>
      <c r="B78" s="932" t="s">
        <v>388</v>
      </c>
      <c r="C78" s="933"/>
    </row>
    <row r="79" spans="1:3">
      <c r="A79" s="953" t="s">
        <v>389</v>
      </c>
      <c r="B79" s="954"/>
      <c r="C79" s="955"/>
    </row>
    <row r="80" spans="1:3">
      <c r="A80" s="424"/>
      <c r="B80" s="932" t="s">
        <v>372</v>
      </c>
      <c r="C80" s="933"/>
    </row>
    <row r="81" spans="1:3">
      <c r="A81" s="424"/>
      <c r="B81" s="932" t="s">
        <v>390</v>
      </c>
      <c r="C81" s="933"/>
    </row>
    <row r="82" spans="1:3" ht="79.5" customHeight="1">
      <c r="A82" s="424"/>
      <c r="B82" s="932" t="s">
        <v>391</v>
      </c>
      <c r="C82" s="933"/>
    </row>
    <row r="83" spans="1:3" ht="53.25" customHeight="1">
      <c r="A83" s="424"/>
      <c r="B83" s="932" t="s">
        <v>392</v>
      </c>
      <c r="C83" s="933"/>
    </row>
    <row r="84" spans="1:3">
      <c r="A84" s="424"/>
      <c r="B84" s="932" t="s">
        <v>393</v>
      </c>
      <c r="C84" s="933"/>
    </row>
    <row r="85" spans="1:3">
      <c r="A85" s="424"/>
      <c r="B85" s="932" t="s">
        <v>394</v>
      </c>
      <c r="C85" s="933"/>
    </row>
    <row r="86" spans="1:3">
      <c r="A86" s="424"/>
      <c r="B86" s="932" t="s">
        <v>395</v>
      </c>
      <c r="C86" s="933"/>
    </row>
    <row r="87" spans="1:3">
      <c r="A87" s="953" t="s">
        <v>396</v>
      </c>
      <c r="B87" s="954"/>
      <c r="C87" s="955"/>
    </row>
    <row r="88" spans="1:3">
      <c r="A88" s="424"/>
      <c r="B88" s="932" t="s">
        <v>372</v>
      </c>
      <c r="C88" s="933"/>
    </row>
    <row r="89" spans="1:3">
      <c r="A89" s="424"/>
      <c r="B89" s="932" t="s">
        <v>397</v>
      </c>
      <c r="C89" s="933"/>
    </row>
    <row r="90" spans="1:3" ht="12" customHeight="1">
      <c r="A90" s="424"/>
      <c r="B90" s="932" t="s">
        <v>398</v>
      </c>
      <c r="C90" s="933"/>
    </row>
    <row r="91" spans="1:3">
      <c r="A91" s="424"/>
      <c r="B91" s="932" t="s">
        <v>399</v>
      </c>
      <c r="C91" s="933"/>
    </row>
    <row r="92" spans="1:3" ht="24.75" customHeight="1">
      <c r="A92" s="424"/>
      <c r="B92" s="959" t="s">
        <v>400</v>
      </c>
      <c r="C92" s="960"/>
    </row>
    <row r="93" spans="1:3" ht="24" customHeight="1">
      <c r="A93" s="424"/>
      <c r="B93" s="959" t="s">
        <v>401</v>
      </c>
      <c r="C93" s="960"/>
    </row>
    <row r="94" spans="1:3" ht="13.5" customHeight="1">
      <c r="A94" s="424"/>
      <c r="B94" s="961" t="s">
        <v>402</v>
      </c>
      <c r="C94" s="962"/>
    </row>
    <row r="95" spans="1:3">
      <c r="A95" s="956" t="s">
        <v>403</v>
      </c>
      <c r="B95" s="957"/>
      <c r="C95" s="958"/>
    </row>
    <row r="96" spans="1:3">
      <c r="A96" s="965" t="s">
        <v>404</v>
      </c>
      <c r="B96" s="965"/>
      <c r="C96" s="965"/>
    </row>
    <row r="97" spans="1:3">
      <c r="A97" s="247">
        <v>2</v>
      </c>
      <c r="B97" s="410" t="s">
        <v>405</v>
      </c>
      <c r="C97" s="410" t="s">
        <v>406</v>
      </c>
    </row>
    <row r="98" spans="1:3">
      <c r="A98" s="165">
        <v>3</v>
      </c>
      <c r="B98" s="411" t="s">
        <v>407</v>
      </c>
      <c r="C98" s="412" t="s">
        <v>408</v>
      </c>
    </row>
    <row r="99" spans="1:3">
      <c r="A99" s="165">
        <v>4</v>
      </c>
      <c r="B99" s="411" t="s">
        <v>409</v>
      </c>
      <c r="C99" s="412" t="s">
        <v>410</v>
      </c>
    </row>
    <row r="100" spans="1:3" ht="22.5">
      <c r="A100" s="165">
        <v>5</v>
      </c>
      <c r="B100" s="411" t="s">
        <v>411</v>
      </c>
      <c r="C100" s="412" t="s">
        <v>412</v>
      </c>
    </row>
    <row r="101" spans="1:3" ht="12" customHeight="1">
      <c r="A101" s="165">
        <v>6</v>
      </c>
      <c r="B101" s="411" t="s">
        <v>413</v>
      </c>
      <c r="C101" s="412" t="s">
        <v>414</v>
      </c>
    </row>
    <row r="102" spans="1:3" ht="12" customHeight="1">
      <c r="A102" s="165">
        <v>7</v>
      </c>
      <c r="B102" s="411" t="s">
        <v>415</v>
      </c>
      <c r="C102" s="412" t="s">
        <v>416</v>
      </c>
    </row>
    <row r="103" spans="1:3">
      <c r="A103" s="165">
        <v>8</v>
      </c>
      <c r="B103" s="411" t="s">
        <v>417</v>
      </c>
      <c r="C103" s="412" t="s">
        <v>418</v>
      </c>
    </row>
    <row r="104" spans="1:3">
      <c r="A104" s="953" t="s">
        <v>419</v>
      </c>
      <c r="B104" s="954"/>
      <c r="C104" s="955"/>
    </row>
    <row r="105" spans="1:3" ht="12" customHeight="1">
      <c r="A105" s="424"/>
      <c r="B105" s="932" t="s">
        <v>372</v>
      </c>
      <c r="C105" s="933"/>
    </row>
    <row r="106" spans="1:3">
      <c r="A106" s="953" t="s">
        <v>420</v>
      </c>
      <c r="B106" s="954"/>
      <c r="C106" s="955"/>
    </row>
    <row r="107" spans="1:3" ht="12" customHeight="1">
      <c r="A107" s="424"/>
      <c r="B107" s="932" t="s">
        <v>421</v>
      </c>
      <c r="C107" s="933"/>
    </row>
    <row r="108" spans="1:3">
      <c r="A108" s="424"/>
      <c r="B108" s="932" t="s">
        <v>422</v>
      </c>
      <c r="C108" s="933"/>
    </row>
    <row r="109" spans="1:3">
      <c r="A109" s="424"/>
      <c r="B109" s="932" t="s">
        <v>423</v>
      </c>
      <c r="C109" s="933"/>
    </row>
    <row r="110" spans="1:3">
      <c r="A110" s="966" t="s">
        <v>424</v>
      </c>
      <c r="B110" s="966"/>
      <c r="C110" s="966"/>
    </row>
    <row r="111" spans="1:3">
      <c r="A111" s="967" t="s">
        <v>287</v>
      </c>
      <c r="B111" s="967"/>
      <c r="C111" s="967"/>
    </row>
    <row r="112" spans="1:3">
      <c r="A112" s="636">
        <v>1</v>
      </c>
      <c r="B112" s="963" t="s">
        <v>425</v>
      </c>
      <c r="C112" s="964"/>
    </row>
    <row r="113" spans="1:3">
      <c r="A113" s="636">
        <v>2</v>
      </c>
      <c r="B113" s="968" t="s">
        <v>426</v>
      </c>
      <c r="C113" s="969"/>
    </row>
    <row r="114" spans="1:3">
      <c r="A114" s="636">
        <v>3</v>
      </c>
      <c r="B114" s="963" t="s">
        <v>427</v>
      </c>
      <c r="C114" s="964"/>
    </row>
    <row r="115" spans="1:3">
      <c r="A115" s="636">
        <v>4</v>
      </c>
      <c r="B115" s="963" t="s">
        <v>428</v>
      </c>
      <c r="C115" s="964"/>
    </row>
    <row r="116" spans="1:3">
      <c r="A116" s="636">
        <v>5</v>
      </c>
      <c r="B116" s="640" t="s">
        <v>429</v>
      </c>
      <c r="C116" s="639"/>
    </row>
    <row r="117" spans="1:3">
      <c r="A117" s="636">
        <v>6</v>
      </c>
      <c r="B117" s="963" t="s">
        <v>430</v>
      </c>
      <c r="C117" s="964"/>
    </row>
    <row r="118" spans="1:3" ht="48.6" customHeight="1">
      <c r="A118" s="636">
        <v>7</v>
      </c>
      <c r="B118" s="963" t="s">
        <v>431</v>
      </c>
      <c r="C118" s="964"/>
    </row>
    <row r="119" spans="1:3">
      <c r="A119" s="610">
        <v>8</v>
      </c>
      <c r="B119" s="607" t="s">
        <v>432</v>
      </c>
      <c r="C119" s="633" t="s">
        <v>433</v>
      </c>
    </row>
    <row r="120" spans="1:3" ht="22.5">
      <c r="A120" s="636">
        <v>9.01</v>
      </c>
      <c r="B120" s="607" t="s">
        <v>201</v>
      </c>
      <c r="C120" s="620" t="s">
        <v>434</v>
      </c>
    </row>
    <row r="121" spans="1:3" ht="33.75">
      <c r="A121" s="636">
        <v>9.02</v>
      </c>
      <c r="B121" s="607" t="s">
        <v>202</v>
      </c>
      <c r="C121" s="620" t="s">
        <v>435</v>
      </c>
    </row>
    <row r="122" spans="1:3">
      <c r="A122" s="636">
        <v>9.0299999999999994</v>
      </c>
      <c r="B122" s="623" t="s">
        <v>203</v>
      </c>
      <c r="C122" s="623" t="s">
        <v>436</v>
      </c>
    </row>
    <row r="123" spans="1:3">
      <c r="A123" s="636">
        <v>9.0399999999999991</v>
      </c>
      <c r="B123" s="607" t="s">
        <v>204</v>
      </c>
      <c r="C123" s="623" t="s">
        <v>437</v>
      </c>
    </row>
    <row r="124" spans="1:3">
      <c r="A124" s="636">
        <v>9.0500000000000007</v>
      </c>
      <c r="B124" s="607" t="s">
        <v>205</v>
      </c>
      <c r="C124" s="623" t="s">
        <v>438</v>
      </c>
    </row>
    <row r="125" spans="1:3" ht="22.5">
      <c r="A125" s="636">
        <v>9.06</v>
      </c>
      <c r="B125" s="607" t="s">
        <v>206</v>
      </c>
      <c r="C125" s="623" t="s">
        <v>439</v>
      </c>
    </row>
    <row r="126" spans="1:3">
      <c r="A126" s="636">
        <v>9.07</v>
      </c>
      <c r="B126" s="638" t="s">
        <v>207</v>
      </c>
      <c r="C126" s="623" t="s">
        <v>440</v>
      </c>
    </row>
    <row r="127" spans="1:3" ht="22.5">
      <c r="A127" s="636">
        <v>9.08</v>
      </c>
      <c r="B127" s="607" t="s">
        <v>208</v>
      </c>
      <c r="C127" s="623" t="s">
        <v>441</v>
      </c>
    </row>
    <row r="128" spans="1:3" ht="22.5">
      <c r="A128" s="636">
        <v>9.09</v>
      </c>
      <c r="B128" s="607" t="s">
        <v>209</v>
      </c>
      <c r="C128" s="623" t="s">
        <v>442</v>
      </c>
    </row>
    <row r="129" spans="1:3">
      <c r="A129" s="637">
        <v>9.1</v>
      </c>
      <c r="B129" s="607" t="s">
        <v>210</v>
      </c>
      <c r="C129" s="623" t="s">
        <v>443</v>
      </c>
    </row>
    <row r="130" spans="1:3">
      <c r="A130" s="636">
        <v>9.11</v>
      </c>
      <c r="B130" s="607" t="s">
        <v>211</v>
      </c>
      <c r="C130" s="623" t="s">
        <v>444</v>
      </c>
    </row>
    <row r="131" spans="1:3">
      <c r="A131" s="636">
        <v>9.1199999999999992</v>
      </c>
      <c r="B131" s="607" t="s">
        <v>212</v>
      </c>
      <c r="C131" s="623" t="s">
        <v>445</v>
      </c>
    </row>
    <row r="132" spans="1:3">
      <c r="A132" s="636">
        <v>9.1300000000000008</v>
      </c>
      <c r="B132" s="607" t="s">
        <v>213</v>
      </c>
      <c r="C132" s="623" t="s">
        <v>446</v>
      </c>
    </row>
    <row r="133" spans="1:3">
      <c r="A133" s="636">
        <v>9.14</v>
      </c>
      <c r="B133" s="607" t="s">
        <v>214</v>
      </c>
      <c r="C133" s="623" t="s">
        <v>447</v>
      </c>
    </row>
    <row r="134" spans="1:3">
      <c r="A134" s="636">
        <v>9.15</v>
      </c>
      <c r="B134" s="607" t="s">
        <v>215</v>
      </c>
      <c r="C134" s="623" t="s">
        <v>448</v>
      </c>
    </row>
    <row r="135" spans="1:3" ht="22.5">
      <c r="A135" s="636">
        <v>9.16</v>
      </c>
      <c r="B135" s="607" t="s">
        <v>216</v>
      </c>
      <c r="C135" s="623" t="s">
        <v>449</v>
      </c>
    </row>
    <row r="136" spans="1:3">
      <c r="A136" s="636">
        <v>9.17</v>
      </c>
      <c r="B136" s="623" t="s">
        <v>217</v>
      </c>
      <c r="C136" s="623" t="s">
        <v>450</v>
      </c>
    </row>
    <row r="137" spans="1:3" ht="22.5">
      <c r="A137" s="636">
        <v>9.18</v>
      </c>
      <c r="B137" s="607" t="s">
        <v>218</v>
      </c>
      <c r="C137" s="623" t="s">
        <v>451</v>
      </c>
    </row>
    <row r="138" spans="1:3">
      <c r="A138" s="636">
        <v>9.19</v>
      </c>
      <c r="B138" s="607" t="s">
        <v>219</v>
      </c>
      <c r="C138" s="623" t="s">
        <v>452</v>
      </c>
    </row>
    <row r="139" spans="1:3">
      <c r="A139" s="637">
        <v>9.1999999999999993</v>
      </c>
      <c r="B139" s="607" t="s">
        <v>220</v>
      </c>
      <c r="C139" s="623" t="s">
        <v>453</v>
      </c>
    </row>
    <row r="140" spans="1:3">
      <c r="A140" s="636">
        <v>9.2100000000000009</v>
      </c>
      <c r="B140" s="607" t="s">
        <v>221</v>
      </c>
      <c r="C140" s="623" t="s">
        <v>454</v>
      </c>
    </row>
    <row r="141" spans="1:3">
      <c r="A141" s="636">
        <v>9.2200000000000006</v>
      </c>
      <c r="B141" s="607" t="s">
        <v>222</v>
      </c>
      <c r="C141" s="623" t="s">
        <v>455</v>
      </c>
    </row>
    <row r="142" spans="1:3" ht="22.5">
      <c r="A142" s="636">
        <v>9.23</v>
      </c>
      <c r="B142" s="607" t="s">
        <v>223</v>
      </c>
      <c r="C142" s="623" t="s">
        <v>456</v>
      </c>
    </row>
    <row r="143" spans="1:3" ht="22.5">
      <c r="A143" s="636">
        <v>9.24</v>
      </c>
      <c r="B143" s="607" t="s">
        <v>224</v>
      </c>
      <c r="C143" s="623" t="s">
        <v>457</v>
      </c>
    </row>
    <row r="144" spans="1:3">
      <c r="A144" s="636">
        <v>9.2500000000000107</v>
      </c>
      <c r="B144" s="607" t="s">
        <v>225</v>
      </c>
      <c r="C144" s="623" t="s">
        <v>458</v>
      </c>
    </row>
    <row r="145" spans="1:3" ht="22.5">
      <c r="A145" s="636">
        <v>9.2600000000000193</v>
      </c>
      <c r="B145" s="607" t="s">
        <v>459</v>
      </c>
      <c r="C145" s="635" t="s">
        <v>460</v>
      </c>
    </row>
    <row r="146" spans="1:3" s="425" customFormat="1" ht="22.5">
      <c r="A146" s="636">
        <v>9.2700000000000298</v>
      </c>
      <c r="B146" s="607" t="s">
        <v>15</v>
      </c>
      <c r="C146" s="635" t="s">
        <v>461</v>
      </c>
    </row>
    <row r="147" spans="1:3" s="425" customFormat="1">
      <c r="A147" s="611"/>
      <c r="B147" s="971" t="s">
        <v>462</v>
      </c>
      <c r="C147" s="972"/>
    </row>
    <row r="148" spans="1:3" s="425" customFormat="1">
      <c r="A148" s="610">
        <v>1</v>
      </c>
      <c r="B148" s="973" t="s">
        <v>463</v>
      </c>
      <c r="C148" s="974"/>
    </row>
    <row r="149" spans="1:3" s="425" customFormat="1">
      <c r="A149" s="610">
        <v>2</v>
      </c>
      <c r="B149" s="973" t="s">
        <v>464</v>
      </c>
      <c r="C149" s="974"/>
    </row>
    <row r="150" spans="1:3" s="425" customFormat="1">
      <c r="A150" s="610">
        <v>3</v>
      </c>
      <c r="B150" s="973" t="s">
        <v>465</v>
      </c>
      <c r="C150" s="974"/>
    </row>
    <row r="151" spans="1:3" s="425" customFormat="1">
      <c r="A151" s="611"/>
      <c r="B151" s="971" t="s">
        <v>466</v>
      </c>
      <c r="C151" s="972"/>
    </row>
    <row r="152" spans="1:3" s="425" customFormat="1">
      <c r="A152" s="610">
        <v>1</v>
      </c>
      <c r="B152" s="976" t="s">
        <v>467</v>
      </c>
      <c r="C152" s="979"/>
    </row>
    <row r="153" spans="1:3" s="425" customFormat="1">
      <c r="A153" s="610">
        <v>2</v>
      </c>
      <c r="B153" s="607" t="s">
        <v>194</v>
      </c>
      <c r="C153" s="633" t="s">
        <v>468</v>
      </c>
    </row>
    <row r="154" spans="1:3" ht="22.5">
      <c r="A154" s="610">
        <v>3</v>
      </c>
      <c r="B154" s="607" t="s">
        <v>195</v>
      </c>
      <c r="C154" s="633" t="s">
        <v>469</v>
      </c>
    </row>
    <row r="155" spans="1:3">
      <c r="A155" s="610">
        <v>4</v>
      </c>
      <c r="B155" s="607" t="s">
        <v>196</v>
      </c>
      <c r="C155" s="607" t="s">
        <v>470</v>
      </c>
    </row>
    <row r="156" spans="1:3" ht="24.95" customHeight="1">
      <c r="A156" s="611"/>
      <c r="B156" s="971" t="s">
        <v>471</v>
      </c>
      <c r="C156" s="972"/>
    </row>
    <row r="157" spans="1:3" ht="33.75">
      <c r="A157" s="610"/>
      <c r="B157" s="607" t="s">
        <v>472</v>
      </c>
      <c r="C157" s="612" t="s">
        <v>473</v>
      </c>
    </row>
    <row r="158" spans="1:3">
      <c r="A158" s="611"/>
      <c r="B158" s="971" t="s">
        <v>474</v>
      </c>
      <c r="C158" s="972"/>
    </row>
    <row r="159" spans="1:3" ht="39" customHeight="1">
      <c r="A159" s="611"/>
      <c r="B159" s="973" t="s">
        <v>475</v>
      </c>
      <c r="C159" s="974"/>
    </row>
    <row r="160" spans="1:3">
      <c r="A160" s="611" t="s">
        <v>476</v>
      </c>
      <c r="B160" s="634" t="s">
        <v>477</v>
      </c>
      <c r="C160" s="625" t="s">
        <v>478</v>
      </c>
    </row>
    <row r="161" spans="1:3">
      <c r="A161" s="611" t="s">
        <v>479</v>
      </c>
      <c r="B161" s="631" t="s">
        <v>480</v>
      </c>
      <c r="C161" s="633" t="s">
        <v>481</v>
      </c>
    </row>
    <row r="162" spans="1:3" ht="22.5">
      <c r="A162" s="611" t="s">
        <v>482</v>
      </c>
      <c r="B162" s="625" t="s">
        <v>483</v>
      </c>
      <c r="C162" s="633" t="s">
        <v>484</v>
      </c>
    </row>
    <row r="163" spans="1:3">
      <c r="A163" s="611" t="s">
        <v>485</v>
      </c>
      <c r="B163" s="631" t="s">
        <v>486</v>
      </c>
      <c r="C163" s="632" t="s">
        <v>487</v>
      </c>
    </row>
    <row r="164" spans="1:3" ht="22.5">
      <c r="A164" s="611" t="s">
        <v>488</v>
      </c>
      <c r="B164" s="631" t="s">
        <v>489</v>
      </c>
      <c r="C164" s="630" t="s">
        <v>490</v>
      </c>
    </row>
    <row r="165" spans="1:3" ht="22.5">
      <c r="A165" s="611" t="s">
        <v>491</v>
      </c>
      <c r="B165" s="631" t="s">
        <v>492</v>
      </c>
      <c r="C165" s="630" t="s">
        <v>493</v>
      </c>
    </row>
    <row r="166" spans="1:3" ht="22.5">
      <c r="A166" s="611" t="s">
        <v>494</v>
      </c>
      <c r="B166" s="628" t="s">
        <v>495</v>
      </c>
      <c r="C166" s="629" t="s">
        <v>496</v>
      </c>
    </row>
    <row r="167" spans="1:3" ht="22.5">
      <c r="A167" s="611" t="s">
        <v>497</v>
      </c>
      <c r="B167" s="628" t="s">
        <v>498</v>
      </c>
      <c r="C167" s="630" t="s">
        <v>499</v>
      </c>
    </row>
    <row r="168" spans="1:3" ht="26.45" customHeight="1">
      <c r="A168" s="611" t="s">
        <v>500</v>
      </c>
      <c r="B168" s="628" t="s">
        <v>501</v>
      </c>
      <c r="C168" s="629" t="s">
        <v>502</v>
      </c>
    </row>
    <row r="169" spans="1:3" ht="22.5">
      <c r="A169" s="611" t="s">
        <v>503</v>
      </c>
      <c r="B169" s="605" t="s">
        <v>504</v>
      </c>
      <c r="C169" s="629" t="s">
        <v>505</v>
      </c>
    </row>
    <row r="170" spans="1:3" ht="22.5">
      <c r="A170" s="611" t="s">
        <v>506</v>
      </c>
      <c r="B170" s="628" t="s">
        <v>507</v>
      </c>
      <c r="C170" s="627" t="s">
        <v>508</v>
      </c>
    </row>
    <row r="171" spans="1:3">
      <c r="A171" s="611" t="s">
        <v>509</v>
      </c>
      <c r="B171" s="626" t="s">
        <v>510</v>
      </c>
      <c r="C171" s="625" t="s">
        <v>511</v>
      </c>
    </row>
    <row r="172" spans="1:3" ht="22.5">
      <c r="A172" s="611"/>
      <c r="B172" s="624" t="s">
        <v>512</v>
      </c>
      <c r="C172" s="623" t="s">
        <v>513</v>
      </c>
    </row>
    <row r="173" spans="1:3" ht="22.5">
      <c r="A173" s="611"/>
      <c r="B173" s="624" t="s">
        <v>514</v>
      </c>
      <c r="C173" s="623" t="s">
        <v>515</v>
      </c>
    </row>
    <row r="174" spans="1:3" ht="22.5">
      <c r="A174" s="611"/>
      <c r="B174" s="624" t="s">
        <v>516</v>
      </c>
      <c r="C174" s="623" t="s">
        <v>517</v>
      </c>
    </row>
    <row r="175" spans="1:3">
      <c r="A175" s="611"/>
      <c r="B175" s="971" t="s">
        <v>518</v>
      </c>
      <c r="C175" s="972"/>
    </row>
    <row r="176" spans="1:3">
      <c r="A176" s="611"/>
      <c r="B176" s="973" t="s">
        <v>519</v>
      </c>
      <c r="C176" s="974"/>
    </row>
    <row r="177" spans="1:3">
      <c r="A177" s="610">
        <v>1</v>
      </c>
      <c r="B177" s="623" t="s">
        <v>520</v>
      </c>
      <c r="C177" s="623" t="s">
        <v>520</v>
      </c>
    </row>
    <row r="178" spans="1:3" ht="33.75">
      <c r="A178" s="610">
        <v>2</v>
      </c>
      <c r="B178" s="623" t="s">
        <v>521</v>
      </c>
      <c r="C178" s="623" t="s">
        <v>522</v>
      </c>
    </row>
    <row r="179" spans="1:3">
      <c r="A179" s="610">
        <v>3</v>
      </c>
      <c r="B179" s="623" t="s">
        <v>523</v>
      </c>
      <c r="C179" s="623" t="s">
        <v>524</v>
      </c>
    </row>
    <row r="180" spans="1:3" ht="22.5">
      <c r="A180" s="610">
        <v>4</v>
      </c>
      <c r="B180" s="623" t="s">
        <v>525</v>
      </c>
      <c r="C180" s="623" t="s">
        <v>526</v>
      </c>
    </row>
    <row r="181" spans="1:3" ht="22.5">
      <c r="A181" s="610">
        <v>5</v>
      </c>
      <c r="B181" s="623" t="s">
        <v>527</v>
      </c>
      <c r="C181" s="623" t="s">
        <v>528</v>
      </c>
    </row>
    <row r="182" spans="1:3" ht="45">
      <c r="A182" s="610">
        <v>6</v>
      </c>
      <c r="B182" s="623" t="s">
        <v>529</v>
      </c>
      <c r="C182" s="623" t="s">
        <v>530</v>
      </c>
    </row>
    <row r="183" spans="1:3">
      <c r="A183" s="611"/>
      <c r="B183" s="971" t="s">
        <v>531</v>
      </c>
      <c r="C183" s="972"/>
    </row>
    <row r="184" spans="1:3">
      <c r="A184" s="611"/>
      <c r="B184" s="975" t="s">
        <v>532</v>
      </c>
      <c r="C184" s="976"/>
    </row>
    <row r="185" spans="1:3" ht="22.5">
      <c r="A185" s="611">
        <v>1.1000000000000001</v>
      </c>
      <c r="B185" s="622" t="s">
        <v>533</v>
      </c>
      <c r="C185" s="620" t="s">
        <v>534</v>
      </c>
    </row>
    <row r="186" spans="1:3" ht="50.1" customHeight="1">
      <c r="A186" s="611" t="s">
        <v>535</v>
      </c>
      <c r="B186" s="606" t="s">
        <v>536</v>
      </c>
      <c r="C186" s="620" t="s">
        <v>537</v>
      </c>
    </row>
    <row r="187" spans="1:3">
      <c r="A187" s="611" t="s">
        <v>538</v>
      </c>
      <c r="B187" s="621" t="s">
        <v>539</v>
      </c>
      <c r="C187" s="977" t="s">
        <v>540</v>
      </c>
    </row>
    <row r="188" spans="1:3">
      <c r="A188" s="611" t="s">
        <v>541</v>
      </c>
      <c r="B188" s="621" t="s">
        <v>542</v>
      </c>
      <c r="C188" s="977"/>
    </row>
    <row r="189" spans="1:3">
      <c r="A189" s="611" t="s">
        <v>543</v>
      </c>
      <c r="B189" s="621" t="s">
        <v>544</v>
      </c>
      <c r="C189" s="977"/>
    </row>
    <row r="190" spans="1:3">
      <c r="A190" s="611" t="s">
        <v>545</v>
      </c>
      <c r="B190" s="621" t="s">
        <v>546</v>
      </c>
      <c r="C190" s="977"/>
    </row>
    <row r="191" spans="1:3" ht="25.5" customHeight="1">
      <c r="A191" s="611">
        <v>1.2</v>
      </c>
      <c r="B191" s="619" t="s">
        <v>547</v>
      </c>
      <c r="C191" s="604" t="s">
        <v>548</v>
      </c>
    </row>
    <row r="192" spans="1:3" ht="22.5">
      <c r="A192" s="611" t="s">
        <v>549</v>
      </c>
      <c r="B192" s="614" t="s">
        <v>550</v>
      </c>
      <c r="C192" s="617" t="s">
        <v>551</v>
      </c>
    </row>
    <row r="193" spans="1:4" ht="22.5">
      <c r="A193" s="611" t="s">
        <v>552</v>
      </c>
      <c r="B193" s="618" t="s">
        <v>553</v>
      </c>
      <c r="C193" s="617" t="s">
        <v>554</v>
      </c>
    </row>
    <row r="194" spans="1:4" ht="26.1" customHeight="1">
      <c r="A194" s="611" t="s">
        <v>555</v>
      </c>
      <c r="B194" s="616" t="s">
        <v>556</v>
      </c>
      <c r="C194" s="604" t="s">
        <v>557</v>
      </c>
    </row>
    <row r="195" spans="1:4" ht="22.5">
      <c r="A195" s="611" t="s">
        <v>558</v>
      </c>
      <c r="B195" s="615" t="s">
        <v>559</v>
      </c>
      <c r="C195" s="604" t="s">
        <v>560</v>
      </c>
      <c r="D195" s="426"/>
    </row>
    <row r="196" spans="1:4" ht="22.5">
      <c r="A196" s="611">
        <v>1.4</v>
      </c>
      <c r="B196" s="614" t="s">
        <v>561</v>
      </c>
      <c r="C196" s="613" t="s">
        <v>562</v>
      </c>
      <c r="D196" s="427"/>
    </row>
    <row r="197" spans="1:4" ht="12.75">
      <c r="A197" s="611">
        <v>1.5</v>
      </c>
      <c r="B197" s="614" t="s">
        <v>563</v>
      </c>
      <c r="C197" s="613" t="s">
        <v>562</v>
      </c>
      <c r="D197" s="428"/>
    </row>
    <row r="198" spans="1:4" ht="12.75">
      <c r="A198" s="611"/>
      <c r="B198" s="966" t="s">
        <v>564</v>
      </c>
      <c r="C198" s="966"/>
      <c r="D198" s="428"/>
    </row>
    <row r="199" spans="1:4" ht="12.75">
      <c r="A199" s="611"/>
      <c r="B199" s="975" t="s">
        <v>565</v>
      </c>
      <c r="C199" s="975"/>
      <c r="D199" s="428"/>
    </row>
    <row r="200" spans="1:4" ht="12.75">
      <c r="A200" s="610"/>
      <c r="B200" s="607" t="s">
        <v>472</v>
      </c>
      <c r="C200" s="612" t="s">
        <v>468</v>
      </c>
      <c r="D200" s="428"/>
    </row>
    <row r="201" spans="1:4" ht="12.75">
      <c r="A201" s="611"/>
      <c r="B201" s="966" t="s">
        <v>566</v>
      </c>
      <c r="C201" s="966"/>
      <c r="D201" s="429"/>
    </row>
    <row r="202" spans="1:4" ht="12.75">
      <c r="A202" s="610"/>
      <c r="B202" s="975" t="s">
        <v>567</v>
      </c>
      <c r="C202" s="975"/>
      <c r="D202" s="430"/>
    </row>
    <row r="203" spans="1:4" ht="12.75">
      <c r="B203" s="966" t="s">
        <v>568</v>
      </c>
      <c r="C203" s="966"/>
      <c r="D203" s="431"/>
    </row>
    <row r="204" spans="1:4" ht="22.5">
      <c r="A204" s="606">
        <v>1</v>
      </c>
      <c r="B204" s="607" t="s">
        <v>569</v>
      </c>
      <c r="C204" s="604" t="s">
        <v>570</v>
      </c>
      <c r="D204" s="430"/>
    </row>
    <row r="205" spans="1:4" ht="18" customHeight="1">
      <c r="A205" s="606">
        <v>2</v>
      </c>
      <c r="B205" s="607" t="s">
        <v>571</v>
      </c>
      <c r="C205" s="604" t="s">
        <v>572</v>
      </c>
      <c r="D205" s="431"/>
    </row>
    <row r="206" spans="1:4" ht="22.5">
      <c r="A206" s="606">
        <v>3</v>
      </c>
      <c r="B206" s="607" t="s">
        <v>573</v>
      </c>
      <c r="C206" s="607" t="s">
        <v>574</v>
      </c>
      <c r="D206" s="432"/>
    </row>
    <row r="207" spans="1:4" ht="12.75">
      <c r="A207" s="606">
        <v>4</v>
      </c>
      <c r="B207" s="607" t="s">
        <v>575</v>
      </c>
      <c r="C207" s="607" t="s">
        <v>576</v>
      </c>
      <c r="D207" s="432"/>
    </row>
    <row r="208" spans="1:4" ht="22.5">
      <c r="A208" s="606">
        <v>5</v>
      </c>
      <c r="B208" s="607" t="s">
        <v>577</v>
      </c>
      <c r="C208" s="607" t="s">
        <v>578</v>
      </c>
    </row>
    <row r="209" spans="1:3" ht="24.6" customHeight="1">
      <c r="A209" s="606">
        <v>6</v>
      </c>
      <c r="B209" s="607" t="s">
        <v>579</v>
      </c>
      <c r="C209" s="607" t="s">
        <v>580</v>
      </c>
    </row>
    <row r="210" spans="1:3" ht="22.5">
      <c r="A210" s="606">
        <v>7</v>
      </c>
      <c r="B210" s="607" t="s">
        <v>581</v>
      </c>
      <c r="C210" s="607" t="s">
        <v>582</v>
      </c>
    </row>
    <row r="211" spans="1:3">
      <c r="A211" s="606">
        <v>7.1</v>
      </c>
      <c r="B211" s="609" t="s">
        <v>583</v>
      </c>
      <c r="C211" s="607" t="s">
        <v>584</v>
      </c>
    </row>
    <row r="212" spans="1:3" ht="22.5">
      <c r="A212" s="606">
        <v>7.2</v>
      </c>
      <c r="B212" s="609" t="s">
        <v>585</v>
      </c>
      <c r="C212" s="607" t="s">
        <v>586</v>
      </c>
    </row>
    <row r="213" spans="1:3">
      <c r="A213" s="606">
        <v>7.3</v>
      </c>
      <c r="B213" s="608" t="s">
        <v>587</v>
      </c>
      <c r="C213" s="607" t="s">
        <v>588</v>
      </c>
    </row>
    <row r="214" spans="1:3" ht="39.6" customHeight="1">
      <c r="A214" s="606">
        <v>8</v>
      </c>
      <c r="B214" s="607" t="s">
        <v>589</v>
      </c>
      <c r="C214" s="604" t="s">
        <v>590</v>
      </c>
    </row>
    <row r="215" spans="1:3">
      <c r="A215" s="606">
        <v>9</v>
      </c>
      <c r="B215" s="607" t="s">
        <v>591</v>
      </c>
      <c r="C215" s="604" t="s">
        <v>592</v>
      </c>
    </row>
    <row r="216" spans="1:3" ht="22.5">
      <c r="A216" s="649">
        <v>10.1</v>
      </c>
      <c r="B216" s="650" t="s">
        <v>593</v>
      </c>
      <c r="C216" s="641" t="s">
        <v>594</v>
      </c>
    </row>
    <row r="217" spans="1:3">
      <c r="A217" s="978"/>
      <c r="B217" s="651" t="s">
        <v>595</v>
      </c>
      <c r="C217" s="604" t="s">
        <v>596</v>
      </c>
    </row>
    <row r="218" spans="1:3">
      <c r="A218" s="978"/>
      <c r="B218" s="605" t="s">
        <v>597</v>
      </c>
      <c r="C218" s="604" t="s">
        <v>598</v>
      </c>
    </row>
    <row r="219" spans="1:3">
      <c r="A219" s="978"/>
      <c r="B219" s="605" t="s">
        <v>599</v>
      </c>
      <c r="C219" s="604" t="s">
        <v>600</v>
      </c>
    </row>
    <row r="220" spans="1:3">
      <c r="A220" s="978"/>
      <c r="B220" s="605" t="s">
        <v>601</v>
      </c>
      <c r="C220" s="604" t="s">
        <v>602</v>
      </c>
    </row>
    <row r="221" spans="1:3" ht="22.5">
      <c r="A221" s="978"/>
      <c r="B221" s="605" t="s">
        <v>603</v>
      </c>
      <c r="C221" s="620" t="s">
        <v>604</v>
      </c>
    </row>
    <row r="222" spans="1:3" ht="33.75">
      <c r="A222" s="978"/>
      <c r="B222" s="605" t="s">
        <v>605</v>
      </c>
      <c r="C222" s="604" t="s">
        <v>606</v>
      </c>
    </row>
    <row r="223" spans="1:3">
      <c r="A223" s="978"/>
      <c r="B223" s="605" t="s">
        <v>607</v>
      </c>
      <c r="C223" s="604" t="s">
        <v>608</v>
      </c>
    </row>
    <row r="224" spans="1:3" ht="22.5">
      <c r="A224" s="978"/>
      <c r="B224" s="605" t="s">
        <v>609</v>
      </c>
      <c r="C224" s="604" t="s">
        <v>610</v>
      </c>
    </row>
    <row r="225" spans="1:3" ht="12.75">
      <c r="A225" s="642"/>
      <c r="B225" s="643"/>
      <c r="C225" s="644"/>
    </row>
    <row r="226" spans="1:3" ht="12.75">
      <c r="A226" s="642"/>
      <c r="B226" s="644"/>
      <c r="C226" s="645"/>
    </row>
    <row r="227" spans="1:3" ht="12.75">
      <c r="A227" s="642"/>
      <c r="B227" s="644"/>
      <c r="C227" s="645"/>
    </row>
    <row r="228" spans="1:3" ht="12.75">
      <c r="A228" s="642"/>
      <c r="B228" s="646"/>
      <c r="C228" s="645"/>
    </row>
    <row r="229" spans="1:3" ht="12.75">
      <c r="A229" s="970"/>
      <c r="B229" s="647"/>
      <c r="C229" s="645"/>
    </row>
    <row r="230" spans="1:3" ht="12.75">
      <c r="A230" s="970"/>
      <c r="B230" s="647"/>
      <c r="C230" s="645"/>
    </row>
    <row r="231" spans="1:3" ht="12.75">
      <c r="A231" s="970"/>
      <c r="B231" s="647"/>
      <c r="C231" s="645"/>
    </row>
    <row r="232" spans="1:3" ht="12.75">
      <c r="A232" s="970"/>
      <c r="B232" s="647"/>
      <c r="C232" s="648"/>
    </row>
    <row r="233" spans="1:3" ht="40.5" customHeight="1">
      <c r="A233" s="970"/>
      <c r="B233" s="647"/>
      <c r="C233" s="645"/>
    </row>
    <row r="234" spans="1:3" ht="24" customHeight="1">
      <c r="A234" s="970"/>
      <c r="B234" s="647"/>
      <c r="C234" s="645"/>
    </row>
    <row r="235" spans="1:3" ht="12.75">
      <c r="A235" s="970"/>
      <c r="B235" s="647"/>
      <c r="C235" s="645"/>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14:C114"/>
    <mergeCell ref="A96:C96"/>
    <mergeCell ref="A104:C104"/>
    <mergeCell ref="B105:C105"/>
    <mergeCell ref="A106:C106"/>
    <mergeCell ref="B107:C107"/>
    <mergeCell ref="B108:C108"/>
    <mergeCell ref="B109:C109"/>
    <mergeCell ref="A110:C110"/>
    <mergeCell ref="A111:C111"/>
    <mergeCell ref="B112:C112"/>
    <mergeCell ref="B113:C113"/>
    <mergeCell ref="A95:C95"/>
    <mergeCell ref="B84:C84"/>
    <mergeCell ref="B85:C85"/>
    <mergeCell ref="B86:C86"/>
    <mergeCell ref="A87:C87"/>
    <mergeCell ref="B88:C88"/>
    <mergeCell ref="B89:C89"/>
    <mergeCell ref="B90:C90"/>
    <mergeCell ref="B91:C91"/>
    <mergeCell ref="B92:C92"/>
    <mergeCell ref="B93:C93"/>
    <mergeCell ref="B94:C94"/>
    <mergeCell ref="B83:C83"/>
    <mergeCell ref="B72:C72"/>
    <mergeCell ref="B73:C73"/>
    <mergeCell ref="B74:C74"/>
    <mergeCell ref="A75:C75"/>
    <mergeCell ref="B76:C76"/>
    <mergeCell ref="B77:C77"/>
    <mergeCell ref="B78:C78"/>
    <mergeCell ref="A79:C79"/>
    <mergeCell ref="B80:C80"/>
    <mergeCell ref="B81:C81"/>
    <mergeCell ref="B82:C82"/>
    <mergeCell ref="B71:C71"/>
    <mergeCell ref="B60:C60"/>
    <mergeCell ref="B61:C61"/>
    <mergeCell ref="B62:C62"/>
    <mergeCell ref="B63:C63"/>
    <mergeCell ref="A64:C64"/>
    <mergeCell ref="B65:C65"/>
    <mergeCell ref="A66:C66"/>
    <mergeCell ref="B67:C67"/>
    <mergeCell ref="B68:C68"/>
    <mergeCell ref="B69:C69"/>
    <mergeCell ref="B70:C70"/>
    <mergeCell ref="B59:C59"/>
    <mergeCell ref="B48:C48"/>
    <mergeCell ref="B49:C49"/>
    <mergeCell ref="B50:C50"/>
    <mergeCell ref="B51:C51"/>
    <mergeCell ref="B52:C52"/>
    <mergeCell ref="B53:C53"/>
    <mergeCell ref="A54:C54"/>
    <mergeCell ref="B55:C55"/>
    <mergeCell ref="B56:C56"/>
    <mergeCell ref="B57:C57"/>
    <mergeCell ref="B58:C58"/>
    <mergeCell ref="A47:C47"/>
    <mergeCell ref="B37:C37"/>
    <mergeCell ref="B38:C38"/>
    <mergeCell ref="B40:C40"/>
    <mergeCell ref="A41:C41"/>
    <mergeCell ref="B42:C42"/>
    <mergeCell ref="B43:C43"/>
    <mergeCell ref="B44:C44"/>
    <mergeCell ref="A45:C45"/>
    <mergeCell ref="B46:C46"/>
    <mergeCell ref="B36:C36"/>
    <mergeCell ref="B39:C39"/>
    <mergeCell ref="B25:C25"/>
    <mergeCell ref="A26:C26"/>
    <mergeCell ref="B27:C27"/>
    <mergeCell ref="A28:C28"/>
    <mergeCell ref="B29:C29"/>
    <mergeCell ref="B30:C30"/>
    <mergeCell ref="B31:C31"/>
    <mergeCell ref="B32:C32"/>
    <mergeCell ref="B34:C34"/>
    <mergeCell ref="B35:C35"/>
    <mergeCell ref="B33:C33"/>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2025-08-15T14:22:30Z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