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1.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sheets/sheet1.xml" ContentType="application/vnd.openxmlformats-officedocument.spreadsheetml.worksheet+xml"/>
  <Override PartName="/xl/theme/theme1.xml" ContentType="application/vnd.openxmlformats-officedocument.theme+xml"/>
  <Override PartName="/xl/worksheets/sheet21.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9.xml" ContentType="application/vnd.openxmlformats-officedocument.spreadsheetml.worksheet+xml"/>
  <Override PartName="/xl/styles.xml" ContentType="application/vnd.openxmlformats-officedocument.spreadsheetml.styles+xml"/>
  <Override PartName="/xl/calcChain.xml" ContentType="application/vnd.openxmlformats-officedocument.spreadsheetml.calcChain+xml"/>
  <Override PartName="/xl/externalLinks/externalLink3.xml" ContentType="application/vnd.openxmlformats-officedocument.spreadsheetml.externalLink+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app.xml" ContentType="application/vnd.openxmlformats-officedocument.extended-properties+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defaultThemeVersion="124226"/>
  <bookViews>
    <workbookView xWindow="0" yWindow="0" windowWidth="20490" windowHeight="7320" tabRatio="919" firstSheet="20" activeTab="27"/>
  </bookViews>
  <sheets>
    <sheet name="Info" sheetId="70" r:id="rId1"/>
    <sheet name="1. key ratios" sheetId="6" r:id="rId2"/>
    <sheet name="2. RC" sheetId="62" r:id="rId3"/>
    <sheet name="3. PL" sheetId="53" r:id="rId4"/>
    <sheet name="4. Off-Balance" sheetId="75" r:id="rId5"/>
    <sheet name="5. RWA" sheetId="71" r:id="rId6"/>
    <sheet name="6. Administrators-shareholders" sheetId="52" r:id="rId7"/>
    <sheet name="7. LI1" sheetId="72" r:id="rId8"/>
    <sheet name="8. LI2" sheetId="73" r:id="rId9"/>
    <sheet name="9. Capital" sheetId="28" r:id="rId10"/>
    <sheet name="9.1. Capital Requirements" sheetId="77" r:id="rId11"/>
    <sheet name="10. CC2" sheetId="69" r:id="rId12"/>
    <sheet name="11. CRWA" sheetId="35" r:id="rId13"/>
    <sheet name="12. CRM" sheetId="64" r:id="rId14"/>
    <sheet name="13. CRME" sheetId="74" r:id="rId15"/>
    <sheet name="14. LCR" sheetId="36" r:id="rId16"/>
    <sheet name="15. CCR" sheetId="37" r:id="rId17"/>
    <sheet name="15.1. LR" sheetId="79" r:id="rId18"/>
    <sheet name="16. NSFR" sheetId="80" r:id="rId19"/>
    <sheet name=" 17. Residual Maturity" sheetId="81" r:id="rId20"/>
    <sheet name="18. Assets by Exposure classes" sheetId="82" r:id="rId21"/>
    <sheet name="19. Assets by Risk Sectors" sheetId="83" r:id="rId22"/>
    <sheet name="20. Reserves" sheetId="84" r:id="rId23"/>
    <sheet name="21. NPL" sheetId="85" r:id="rId24"/>
    <sheet name="22. Quality" sheetId="86" r:id="rId25"/>
    <sheet name="23. LTV" sheetId="87" r:id="rId26"/>
    <sheet name="24. Risk Sector" sheetId="88" r:id="rId27"/>
    <sheet name="25. Collateral" sheetId="89" r:id="rId28"/>
    <sheet name="Instruction" sheetId="90" r:id="rId29"/>
  </sheets>
  <externalReferences>
    <externalReference r:id="rId30"/>
    <externalReference r:id="rId31"/>
    <externalReference r:id="rId32"/>
  </externalReferences>
  <definedNames>
    <definedName name="_cur1">'[1]Appl (2)'!$F$2:$F$7200</definedName>
    <definedName name="_cur2">'[1]Appl (2)'!$H$2:$H$7200</definedName>
    <definedName name="_xlnm._FilterDatabase" localSheetId="4" hidden="1">'4. Off-Balance'!$B$6:$H$53</definedName>
    <definedName name="_xlnm._FilterDatabase" localSheetId="28" hidden="1">Instruction!$A$107:$C$111</definedName>
    <definedName name="_sum1">'[1]Appl (2)'!$E$2:$E$7200</definedName>
    <definedName name="_sum2">'[1]Appl (2)'!$G$2:$G$7200</definedName>
    <definedName name="ACC_BALACC" localSheetId="19">#REF!</definedName>
    <definedName name="ACC_BALACC" localSheetId="23">#REF!</definedName>
    <definedName name="ACC_BALACC" localSheetId="24">#REF!</definedName>
    <definedName name="ACC_BALACC" localSheetId="25">#REF!</definedName>
    <definedName name="ACC_BALACC" localSheetId="26">#REF!</definedName>
    <definedName name="ACC_BALACC" localSheetId="10">#REF!</definedName>
    <definedName name="ACC_BALACC">#REF!</definedName>
    <definedName name="ACC_CRS" localSheetId="19">#REF!</definedName>
    <definedName name="ACC_CRS" localSheetId="23">#REF!</definedName>
    <definedName name="ACC_CRS" localSheetId="24">#REF!</definedName>
    <definedName name="ACC_CRS" localSheetId="25">#REF!</definedName>
    <definedName name="ACC_CRS" localSheetId="26">#REF!</definedName>
    <definedName name="ACC_CRS" localSheetId="4">#REF!</definedName>
    <definedName name="ACC_CRS" localSheetId="10">#REF!</definedName>
    <definedName name="ACC_CRS">#REF!</definedName>
    <definedName name="ACC_DBS" localSheetId="19">#REF!</definedName>
    <definedName name="ACC_DBS" localSheetId="23">#REF!</definedName>
    <definedName name="ACC_DBS" localSheetId="24">#REF!</definedName>
    <definedName name="ACC_DBS" localSheetId="25">#REF!</definedName>
    <definedName name="ACC_DBS" localSheetId="26">#REF!</definedName>
    <definedName name="ACC_DBS" localSheetId="4">#REF!</definedName>
    <definedName name="ACC_DBS" localSheetId="10">#REF!</definedName>
    <definedName name="ACC_DBS">#REF!</definedName>
    <definedName name="ACC_ISO" localSheetId="19">#REF!</definedName>
    <definedName name="ACC_ISO" localSheetId="23">#REF!</definedName>
    <definedName name="ACC_ISO" localSheetId="24">#REF!</definedName>
    <definedName name="ACC_ISO" localSheetId="25">#REF!</definedName>
    <definedName name="ACC_ISO" localSheetId="26">#REF!</definedName>
    <definedName name="ACC_ISO" localSheetId="4">#REF!</definedName>
    <definedName name="ACC_ISO" localSheetId="10">#REF!</definedName>
    <definedName name="ACC_ISO">#REF!</definedName>
    <definedName name="ACC_SALDO" localSheetId="19">#REF!</definedName>
    <definedName name="ACC_SALDO" localSheetId="23">#REF!</definedName>
    <definedName name="ACC_SALDO" localSheetId="24">#REF!</definedName>
    <definedName name="ACC_SALDO" localSheetId="25">#REF!</definedName>
    <definedName name="ACC_SALDO" localSheetId="26">#REF!</definedName>
    <definedName name="ACC_SALDO" localSheetId="4">#REF!</definedName>
    <definedName name="ACC_SALDO" localSheetId="10">#REF!</definedName>
    <definedName name="ACC_SALDO">#REF!</definedName>
    <definedName name="BS_BALACC" localSheetId="19">#REF!</definedName>
    <definedName name="BS_BALACC" localSheetId="23">#REF!</definedName>
    <definedName name="BS_BALACC" localSheetId="24">#REF!</definedName>
    <definedName name="BS_BALACC" localSheetId="25">#REF!</definedName>
    <definedName name="BS_BALACC" localSheetId="26">#REF!</definedName>
    <definedName name="BS_BALACC" localSheetId="4">#REF!</definedName>
    <definedName name="BS_BALACC" localSheetId="10">#REF!</definedName>
    <definedName name="BS_BALACC">#REF!</definedName>
    <definedName name="BS_BALANCE" localSheetId="19">#REF!</definedName>
    <definedName name="BS_BALANCE" localSheetId="23">#REF!</definedName>
    <definedName name="BS_BALANCE" localSheetId="24">#REF!</definedName>
    <definedName name="BS_BALANCE" localSheetId="25">#REF!</definedName>
    <definedName name="BS_BALANCE" localSheetId="26">#REF!</definedName>
    <definedName name="BS_BALANCE" localSheetId="4">#REF!</definedName>
    <definedName name="BS_BALANCE" localSheetId="10">#REF!</definedName>
    <definedName name="BS_BALANCE">#REF!</definedName>
    <definedName name="BS_CR" localSheetId="19">#REF!</definedName>
    <definedName name="BS_CR" localSheetId="23">#REF!</definedName>
    <definedName name="BS_CR" localSheetId="24">#REF!</definedName>
    <definedName name="BS_CR" localSheetId="25">#REF!</definedName>
    <definedName name="BS_CR" localSheetId="26">#REF!</definedName>
    <definedName name="BS_CR" localSheetId="4">#REF!</definedName>
    <definedName name="BS_CR" localSheetId="10">#REF!</definedName>
    <definedName name="BS_CR">#REF!</definedName>
    <definedName name="BS_CR_EQU" localSheetId="19">#REF!</definedName>
    <definedName name="BS_CR_EQU" localSheetId="23">#REF!</definedName>
    <definedName name="BS_CR_EQU" localSheetId="24">#REF!</definedName>
    <definedName name="BS_CR_EQU" localSheetId="25">#REF!</definedName>
    <definedName name="BS_CR_EQU" localSheetId="26">#REF!</definedName>
    <definedName name="BS_CR_EQU" localSheetId="4">#REF!</definedName>
    <definedName name="BS_CR_EQU" localSheetId="10">#REF!</definedName>
    <definedName name="BS_CR_EQU">#REF!</definedName>
    <definedName name="BS_DB" localSheetId="19">#REF!</definedName>
    <definedName name="BS_DB" localSheetId="23">#REF!</definedName>
    <definedName name="BS_DB" localSheetId="24">#REF!</definedName>
    <definedName name="BS_DB" localSheetId="25">#REF!</definedName>
    <definedName name="BS_DB" localSheetId="26">#REF!</definedName>
    <definedName name="BS_DB" localSheetId="4">#REF!</definedName>
    <definedName name="BS_DB" localSheetId="10">#REF!</definedName>
    <definedName name="BS_DB">#REF!</definedName>
    <definedName name="BS_DB_EQU" localSheetId="19">#REF!</definedName>
    <definedName name="BS_DB_EQU" localSheetId="23">#REF!</definedName>
    <definedName name="BS_DB_EQU" localSheetId="24">#REF!</definedName>
    <definedName name="BS_DB_EQU" localSheetId="25">#REF!</definedName>
    <definedName name="BS_DB_EQU" localSheetId="26">#REF!</definedName>
    <definedName name="BS_DB_EQU" localSheetId="4">#REF!</definedName>
    <definedName name="BS_DB_EQU" localSheetId="10">#REF!</definedName>
    <definedName name="BS_DB_EQU">#REF!</definedName>
    <definedName name="BS_DT" localSheetId="19">#REF!</definedName>
    <definedName name="BS_DT" localSheetId="23">#REF!</definedName>
    <definedName name="BS_DT" localSheetId="24">#REF!</definedName>
    <definedName name="BS_DT" localSheetId="25">#REF!</definedName>
    <definedName name="BS_DT" localSheetId="26">#REF!</definedName>
    <definedName name="BS_DT" localSheetId="4">#REF!</definedName>
    <definedName name="BS_DT" localSheetId="10">#REF!</definedName>
    <definedName name="BS_DT">#REF!</definedName>
    <definedName name="BS_ISO" localSheetId="19">#REF!</definedName>
    <definedName name="BS_ISO" localSheetId="23">#REF!</definedName>
    <definedName name="BS_ISO" localSheetId="24">#REF!</definedName>
    <definedName name="BS_ISO" localSheetId="25">#REF!</definedName>
    <definedName name="BS_ISO" localSheetId="26">#REF!</definedName>
    <definedName name="BS_ISO" localSheetId="4">#REF!</definedName>
    <definedName name="BS_ISO" localSheetId="10">#REF!</definedName>
    <definedName name="BS_ISO">#REF!</definedName>
    <definedName name="CurrentDate" localSheetId="19">#REF!</definedName>
    <definedName name="CurrentDate" localSheetId="23">#REF!</definedName>
    <definedName name="CurrentDate" localSheetId="24">#REF!</definedName>
    <definedName name="CurrentDate" localSheetId="25">#REF!</definedName>
    <definedName name="CurrentDate" localSheetId="26">#REF!</definedName>
    <definedName name="CurrentDate" localSheetId="4">#REF!</definedName>
    <definedName name="CurrentDate" localSheetId="10">#REF!</definedName>
    <definedName name="CurrentDate">#REF!</definedName>
    <definedName name="date">'[1]Appl (2)'!$B$2:$B$7200</definedName>
    <definedName name="date1">'[1]Appl (2)'!$C$2:$C$7200</definedName>
    <definedName name="L_FORMULAS_GEO">[2]ListSheet!$W$2:$W$15</definedName>
    <definedName name="Sheet">[3]Sheet2!$H$5:$H$31</definedName>
    <definedName name="საკრედიტო">[3]Sheet2!$B$6:$B$8</definedName>
    <definedName name="ფაილი">[3]Sheet2!$B$2:$B$3</definedName>
    <definedName name="ცვლილება_კორექტირება_რეგულაციაში">[3]Sheet2!$K$5:$K$9</definedName>
  </definedNames>
  <calcPr calcId="162913"/>
</workbook>
</file>

<file path=xl/calcChain.xml><?xml version="1.0" encoding="utf-8"?>
<calcChain xmlns="http://schemas.openxmlformats.org/spreadsheetml/2006/main">
  <c r="C19" i="85" l="1"/>
  <c r="C18" i="85"/>
  <c r="C22" i="86" l="1"/>
  <c r="O33" i="88"/>
  <c r="N33" i="88"/>
  <c r="M33" i="88"/>
  <c r="L33" i="88"/>
  <c r="K33" i="88"/>
  <c r="J33" i="88"/>
  <c r="I33" i="88"/>
  <c r="H33" i="88"/>
  <c r="G33" i="88"/>
  <c r="F33" i="88"/>
  <c r="E33" i="88"/>
  <c r="D33" i="88"/>
  <c r="C33" i="88"/>
  <c r="D28" i="86"/>
  <c r="D22" i="86" s="1"/>
  <c r="G27" i="86"/>
  <c r="D27" i="86"/>
  <c r="U22" i="86"/>
  <c r="L22" i="86"/>
  <c r="G22" i="86"/>
  <c r="E22" i="86"/>
  <c r="U15" i="86"/>
  <c r="T15" i="86"/>
  <c r="S15" i="86"/>
  <c r="R15" i="86"/>
  <c r="Q15" i="86"/>
  <c r="P15" i="86"/>
  <c r="O15" i="86"/>
  <c r="N15" i="86"/>
  <c r="M15" i="86"/>
  <c r="L15" i="86"/>
  <c r="K15" i="86"/>
  <c r="J15" i="86"/>
  <c r="I15" i="86"/>
  <c r="H15" i="86"/>
  <c r="G15" i="86"/>
  <c r="F15" i="86"/>
  <c r="E15" i="86"/>
  <c r="D15" i="86"/>
  <c r="C15" i="86"/>
  <c r="U8" i="86"/>
  <c r="T8" i="86"/>
  <c r="S8" i="86"/>
  <c r="R8" i="86"/>
  <c r="Q8" i="86"/>
  <c r="P8" i="86"/>
  <c r="O8" i="86"/>
  <c r="N8" i="86"/>
  <c r="M8" i="86"/>
  <c r="L8" i="86"/>
  <c r="K8" i="86"/>
  <c r="J8" i="86"/>
  <c r="I8" i="86"/>
  <c r="H8" i="86"/>
  <c r="G8" i="86"/>
  <c r="F8" i="86"/>
  <c r="E8" i="86"/>
  <c r="D8" i="86"/>
  <c r="C8" i="86"/>
  <c r="C10" i="85"/>
  <c r="C17" i="84"/>
  <c r="C12" i="84" s="1"/>
  <c r="C7" i="84"/>
  <c r="G37" i="80"/>
  <c r="G39" i="80"/>
  <c r="G33" i="80"/>
  <c r="F33" i="80"/>
  <c r="E33" i="80"/>
  <c r="D33" i="80"/>
  <c r="C33" i="80"/>
  <c r="G24" i="80"/>
  <c r="F24" i="80"/>
  <c r="E24" i="80"/>
  <c r="D24" i="80"/>
  <c r="C24" i="80"/>
  <c r="G18" i="80"/>
  <c r="F18" i="80"/>
  <c r="E18" i="80"/>
  <c r="D18" i="80"/>
  <c r="C18" i="80"/>
  <c r="G14" i="80"/>
  <c r="F14" i="80"/>
  <c r="E14" i="80"/>
  <c r="D14" i="80"/>
  <c r="C14" i="80"/>
  <c r="G11" i="80"/>
  <c r="F11" i="80"/>
  <c r="E11" i="80"/>
  <c r="D11" i="80"/>
  <c r="C11" i="80"/>
  <c r="G8" i="80"/>
  <c r="G21" i="80" s="1"/>
  <c r="F8" i="80"/>
  <c r="E8" i="80"/>
  <c r="D8" i="80"/>
  <c r="C8" i="80"/>
  <c r="C19" i="84" l="1"/>
  <c r="C4" i="70" l="1"/>
  <c r="C3" i="70"/>
  <c r="C38" i="79"/>
  <c r="C8" i="79"/>
  <c r="C30" i="79"/>
  <c r="F22" i="74"/>
  <c r="G22" i="74"/>
  <c r="E22" i="74"/>
  <c r="D22" i="74"/>
  <c r="C22" i="74"/>
  <c r="C45" i="69"/>
  <c r="C22" i="35"/>
  <c r="S22" i="35"/>
  <c r="I22" i="35"/>
  <c r="E22" i="35"/>
  <c r="D22" i="35"/>
  <c r="R22" i="35"/>
  <c r="Q22" i="35"/>
  <c r="P22" i="35"/>
  <c r="O22" i="35"/>
  <c r="N22" i="35"/>
  <c r="M22" i="35"/>
  <c r="L22" i="35"/>
  <c r="K22" i="35"/>
  <c r="J22" i="35"/>
  <c r="H22" i="35"/>
  <c r="G22" i="35"/>
  <c r="F22" i="35"/>
  <c r="B2" i="71"/>
  <c r="H41" i="62"/>
  <c r="H40" i="62"/>
  <c r="H39" i="62"/>
  <c r="H38" i="62"/>
  <c r="H37" i="62"/>
  <c r="H36" i="62"/>
  <c r="H35" i="62"/>
  <c r="H34" i="62"/>
  <c r="H33" i="62"/>
  <c r="H32" i="62"/>
  <c r="H31" i="62"/>
  <c r="H30" i="62"/>
  <c r="H29" i="62"/>
  <c r="H28" i="62"/>
  <c r="H27" i="62"/>
  <c r="H26" i="62"/>
  <c r="H25" i="62"/>
  <c r="H24" i="62"/>
  <c r="H23" i="62"/>
  <c r="H22" i="62"/>
  <c r="H21" i="62"/>
  <c r="H20" i="62"/>
  <c r="H19" i="62"/>
  <c r="H18" i="62"/>
  <c r="H17" i="62"/>
  <c r="H16" i="62"/>
  <c r="H15" i="62"/>
  <c r="H14" i="62"/>
  <c r="H13" i="62"/>
  <c r="H12" i="62"/>
  <c r="H11" i="62"/>
  <c r="H10" i="62"/>
  <c r="H9" i="62"/>
  <c r="H8" i="62"/>
  <c r="H7" i="62"/>
  <c r="E8" i="62"/>
  <c r="E9" i="62"/>
  <c r="E10" i="62"/>
  <c r="E11" i="62"/>
  <c r="E12" i="62"/>
  <c r="E13" i="62"/>
  <c r="E14" i="62"/>
  <c r="E15" i="62"/>
  <c r="E16" i="62"/>
  <c r="E17" i="62"/>
  <c r="E18" i="62"/>
  <c r="E19" i="62"/>
  <c r="E20" i="62"/>
  <c r="E21" i="62"/>
  <c r="E22" i="62"/>
  <c r="E23" i="62"/>
  <c r="E24" i="62"/>
  <c r="E25" i="62"/>
  <c r="E26" i="62"/>
  <c r="E27" i="62"/>
  <c r="E28" i="62"/>
  <c r="E29" i="62"/>
  <c r="E30" i="62"/>
  <c r="E31" i="62"/>
  <c r="E32" i="62"/>
  <c r="E33" i="62"/>
  <c r="E34" i="62"/>
  <c r="E35" i="62"/>
  <c r="E36" i="62"/>
  <c r="E37" i="62"/>
  <c r="E38" i="62"/>
  <c r="E39" i="62"/>
  <c r="E40" i="62"/>
  <c r="E41" i="62"/>
  <c r="E7" i="62"/>
  <c r="H22" i="81" l="1"/>
  <c r="D22" i="81"/>
  <c r="E22" i="81"/>
  <c r="F22" i="81"/>
  <c r="G22" i="81"/>
  <c r="C22" i="81"/>
  <c r="B3" i="89" l="1"/>
  <c r="B3" i="88"/>
  <c r="B3" i="87"/>
  <c r="B3" i="86"/>
  <c r="B3" i="85"/>
  <c r="B3" i="84"/>
  <c r="B3" i="83"/>
  <c r="B3" i="82"/>
  <c r="B3" i="81"/>
  <c r="D19" i="84" l="1"/>
  <c r="D12" i="84"/>
  <c r="D7" i="84"/>
  <c r="H34" i="83"/>
  <c r="G34" i="83"/>
  <c r="F34" i="83"/>
  <c r="E34" i="83"/>
  <c r="D34" i="83"/>
  <c r="C34" i="83"/>
  <c r="I33" i="83"/>
  <c r="I32" i="83"/>
  <c r="I31" i="83"/>
  <c r="I30" i="83"/>
  <c r="I29" i="83"/>
  <c r="I28" i="83"/>
  <c r="I27" i="83"/>
  <c r="I26" i="83"/>
  <c r="I25" i="83"/>
  <c r="I24" i="83"/>
  <c r="I23" i="83"/>
  <c r="I22" i="83"/>
  <c r="I21" i="83"/>
  <c r="I20" i="83"/>
  <c r="I19" i="83"/>
  <c r="I18" i="83"/>
  <c r="I17" i="83"/>
  <c r="I16" i="83"/>
  <c r="I15" i="83"/>
  <c r="I14" i="83"/>
  <c r="I13" i="83"/>
  <c r="I12" i="83"/>
  <c r="I11" i="83"/>
  <c r="I10" i="83"/>
  <c r="I9" i="83"/>
  <c r="I8" i="83"/>
  <c r="I7" i="83"/>
  <c r="I34" i="83" l="1"/>
  <c r="B2" i="80"/>
  <c r="B1" i="80"/>
  <c r="B2" i="79" l="1"/>
  <c r="B2" i="37"/>
  <c r="B2" i="36"/>
  <c r="B2" i="74"/>
  <c r="B2" i="64"/>
  <c r="B2" i="35"/>
  <c r="B2" i="69"/>
  <c r="B2" i="77"/>
  <c r="B2" i="28"/>
  <c r="B2" i="73"/>
  <c r="B2" i="72"/>
  <c r="B2" i="52"/>
  <c r="B2" i="75"/>
  <c r="B2" i="53"/>
  <c r="B2" i="62"/>
  <c r="C5" i="6" l="1"/>
  <c r="G5" i="6"/>
  <c r="F5" i="6"/>
  <c r="E5" i="6"/>
  <c r="D5" i="6"/>
  <c r="D5" i="71"/>
  <c r="C5" i="71"/>
  <c r="D6" i="71" l="1"/>
  <c r="D13" i="71" s="1"/>
  <c r="C6" i="71"/>
  <c r="C13" i="71" s="1"/>
  <c r="C12" i="79" l="1"/>
  <c r="B1" i="79" l="1"/>
  <c r="B1" i="37"/>
  <c r="B1" i="36"/>
  <c r="B1" i="74"/>
  <c r="B1" i="64"/>
  <c r="B1" i="35"/>
  <c r="B1" i="69"/>
  <c r="B1" i="77"/>
  <c r="B1" i="28"/>
  <c r="B1" i="73"/>
  <c r="B1" i="72"/>
  <c r="B1" i="52"/>
  <c r="B1" i="71"/>
  <c r="B1" i="75"/>
  <c r="B1" i="53"/>
  <c r="B1" i="62"/>
  <c r="B1" i="6"/>
  <c r="C21" i="77" l="1"/>
  <c r="D16" i="77"/>
  <c r="D17" i="77"/>
  <c r="D15" i="77"/>
  <c r="D12" i="77"/>
  <c r="D13" i="77"/>
  <c r="D11" i="77"/>
  <c r="D8" i="77"/>
  <c r="D9" i="77"/>
  <c r="D7" i="77"/>
  <c r="C20" i="77"/>
  <c r="C19" i="77"/>
  <c r="D21" i="77" l="1"/>
  <c r="D19" i="77"/>
  <c r="D20" i="77"/>
  <c r="C26" i="79"/>
  <c r="C18" i="79"/>
  <c r="E8" i="37" l="1"/>
  <c r="M21" i="37"/>
  <c r="G21" i="37"/>
  <c r="H21" i="37"/>
  <c r="I21" i="37"/>
  <c r="J21" i="37"/>
  <c r="L21" i="37"/>
  <c r="N16" i="37"/>
  <c r="N17" i="37"/>
  <c r="N18" i="37"/>
  <c r="N19" i="37"/>
  <c r="N20" i="37"/>
  <c r="N15" i="37"/>
  <c r="N13" i="37"/>
  <c r="N10" i="37"/>
  <c r="N9" i="37"/>
  <c r="N11" i="37"/>
  <c r="N12" i="37"/>
  <c r="E19" i="37"/>
  <c r="E18" i="37"/>
  <c r="E17" i="37"/>
  <c r="E16" i="37"/>
  <c r="E15" i="37"/>
  <c r="M14" i="37"/>
  <c r="L14" i="37"/>
  <c r="K14" i="37"/>
  <c r="J14" i="37"/>
  <c r="I14" i="37"/>
  <c r="H14" i="37"/>
  <c r="G14" i="37"/>
  <c r="F14" i="37"/>
  <c r="C14" i="37"/>
  <c r="E12" i="37"/>
  <c r="E11" i="37"/>
  <c r="E10" i="37"/>
  <c r="E9" i="37"/>
  <c r="M7" i="37"/>
  <c r="L7" i="37"/>
  <c r="J7" i="37"/>
  <c r="I7" i="37"/>
  <c r="H7" i="37"/>
  <c r="G7" i="37"/>
  <c r="F7" i="37"/>
  <c r="F21" i="37" s="1"/>
  <c r="C7" i="37"/>
  <c r="N14" i="37" l="1"/>
  <c r="E14" i="37"/>
  <c r="E7" i="37"/>
  <c r="C21" i="37"/>
  <c r="N8" i="37"/>
  <c r="E21" i="37" l="1"/>
  <c r="N7" i="37"/>
  <c r="N21" i="37" s="1"/>
  <c r="K7" i="37"/>
  <c r="K21" i="37" s="1"/>
  <c r="C5" i="73" l="1"/>
  <c r="V7" i="64" l="1"/>
  <c r="T21" i="64" l="1"/>
  <c r="U21" i="64"/>
  <c r="V9" i="64"/>
  <c r="C8" i="73" l="1"/>
  <c r="C13" i="73" s="1"/>
  <c r="C43" i="28"/>
  <c r="C31" i="28" l="1"/>
  <c r="C30" i="28" s="1"/>
  <c r="C21" i="64" l="1"/>
  <c r="D21" i="64"/>
  <c r="E21" i="64"/>
  <c r="F21" i="64"/>
  <c r="G21" i="64"/>
  <c r="H21" i="64"/>
  <c r="I21" i="64"/>
  <c r="J21" i="64"/>
  <c r="K21" i="64"/>
  <c r="L21" i="64"/>
  <c r="M21" i="64"/>
  <c r="N21" i="64"/>
  <c r="O21" i="64"/>
  <c r="P21" i="64"/>
  <c r="Q21" i="64"/>
  <c r="R21" i="64"/>
  <c r="S21" i="64"/>
  <c r="V8" i="64" l="1"/>
  <c r="V10" i="64"/>
  <c r="V11" i="64"/>
  <c r="V12" i="64"/>
  <c r="V13" i="64"/>
  <c r="V14" i="64"/>
  <c r="V15" i="64"/>
  <c r="V16" i="64"/>
  <c r="V17" i="64"/>
  <c r="V18" i="64"/>
  <c r="V19" i="64"/>
  <c r="V20" i="64"/>
  <c r="V21" i="64" l="1"/>
  <c r="C47" i="28" l="1"/>
  <c r="C52" i="28" s="1"/>
  <c r="C35" i="28"/>
  <c r="C41" i="28" s="1"/>
  <c r="C12" i="28"/>
  <c r="C6" i="28" l="1"/>
  <c r="C28" i="28" s="1"/>
</calcChain>
</file>

<file path=xl/sharedStrings.xml><?xml version="1.0" encoding="utf-8"?>
<sst xmlns="http://schemas.openxmlformats.org/spreadsheetml/2006/main" count="1490" uniqueCount="986">
  <si>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</si>
  <si>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</si>
  <si>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</si>
  <si>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</si>
  <si>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</si>
  <si>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</si>
  <si>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</si>
  <si>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</si>
  <si>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</si>
  <si>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</si>
  <si>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</si>
  <si>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</si>
  <si>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</si>
  <si>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</si>
  <si>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სშდრ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</si>
  <si>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</si>
  <si>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</si>
  <si>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</si>
  <si>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</si>
  <si>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</si>
  <si>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</si>
  <si>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</si>
  <si>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</si>
  <si>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</si>
  <si>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</si>
  <si>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</si>
  <si>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</si>
  <si>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</si>
  <si>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</si>
  <si>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</si>
  <si>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</si>
  <si>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</si>
  <si>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</si>
  <si>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</si>
  <si>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</si>
  <si>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</si>
  <si>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</si>
  <si>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</si>
  <si>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</si>
  <si>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</si>
  <si>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</si>
  <si>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</si>
  <si>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</si>
  <si>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</si>
  <si>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</si>
  <si>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</si>
  <si>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</si>
  <si>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</si>
  <si>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</si>
  <si>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</si>
  <si>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</si>
  <si>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</si>
  <si>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</si>
  <si>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</si>
  <si>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</si>
  <si>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</si>
  <si>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</si>
  <si>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</si>
  <si>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</si>
  <si>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</si>
  <si>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</si>
  <si>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</si>
  <si>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</si>
  <si>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საერთო რეზერვები საკრედიტო რისკის მიხედვით შეწონილი რისკის პოზიციების მაქსიმუმ 1.25%–ის ოდენობით</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</si>
  <si>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</si>
  <si>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</si>
  <si>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</si>
  <si>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</si>
  <si>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</si>
  <si>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</si>
  <si>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</si>
  <si>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</si>
  <si>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</si>
  <si>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</si>
  <si>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</si>
  <si>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უპირობო და პირობითი მოთხოვნები, რომლებიც უზრუნველყოფილია საცხოვრებელი ქონების იპოთეკით</t>
  </si>
  <si>
    <t>პროცენტი</t>
  </si>
  <si>
    <t>კონტრაგენტთან დაკავშირებული საკრედიტო რისკის მიხედვით შეწონილი რისკის პოზიციები</t>
  </si>
  <si>
    <t>სავალუტო კურსთან დაკავშირებული კონტრაქტები</t>
  </si>
  <si>
    <t>კონტრაქტები 1  წელზე ნაკლები ვადით</t>
  </si>
  <si>
    <t>კონტრაქტები 1–დან 2 წლამდე ვადით</t>
  </si>
  <si>
    <t>კონტრაქტები 2–დან 3 წლამდე ვადით</t>
  </si>
  <si>
    <t>კონტრაქტები 3–დან 4 წლამდე ვადით</t>
  </si>
  <si>
    <t>კონტრაქტები 4–დან 5 წლამდე ვადით</t>
  </si>
  <si>
    <t>კონტრაქტები 5 წელზე მეტი ვადით</t>
  </si>
  <si>
    <t>საპროცენტო განაკვეთთან დაკავშირებული კონტრაქტები</t>
  </si>
  <si>
    <t>რისკის პოზიციების 
ღირებულება</t>
  </si>
  <si>
    <t xml:space="preserve">ნომინალური 
ღირებულება </t>
  </si>
  <si>
    <t>საზედამხედველო კაპიტალი</t>
  </si>
  <si>
    <t>პირველადი კაპიტალი</t>
  </si>
  <si>
    <t>საპროცენტო ხარჯები</t>
  </si>
  <si>
    <t>წმინდა საკომისიო და სხვა შემოსავლები მომსახურეობის მიხედვით</t>
  </si>
  <si>
    <t>საპროცენტო შემოსავლები</t>
  </si>
  <si>
    <t>ლარებით</t>
  </si>
  <si>
    <t>უცხ.ვალუტა</t>
  </si>
  <si>
    <t>სხვა ვალდებულებები</t>
  </si>
  <si>
    <t>უცხ. ვალუტა</t>
  </si>
  <si>
    <t>საპროცენტო შემოსავლები ბანკებიდან "ნოსტრო" ანგარიშებისა და დეპოზიტების მიხედვით</t>
  </si>
  <si>
    <t>საპროცენტო შემოსავლები სესხებიდან</t>
  </si>
  <si>
    <t>ბანკთაშორისი სესხებიდან</t>
  </si>
  <si>
    <t>ვაჭრობისა და მომსახურეობის სექტორზე გაცემული სესხებიდან</t>
  </si>
  <si>
    <t>ენერგეტიკის სექტორზე გაცემული სესხებიდან</t>
  </si>
  <si>
    <t>სოფლის მეურნეობის და მეტყევეობის სექტორზე გაცემული სესხებიდან</t>
  </si>
  <si>
    <t>მშენებლობის სექტორზე გაცემული სესხებიდან</t>
  </si>
  <si>
    <t>სამთომომპოვებელ და გადამამუშავებელ სექტორზე გაცემული სესხებიდან</t>
  </si>
  <si>
    <t>ტრანსპორტისა და კავშირგაბმულობის სექტორზე გაცემული სესხებიდან</t>
  </si>
  <si>
    <t>ფიზიკურ პირებზე გაცემული სესხებიდან</t>
  </si>
  <si>
    <t>დანარჩენ სექტორზე გაცემული სესხებიდან</t>
  </si>
  <si>
    <t>შემოსავლები ჯარიმებიდან/საურავებიდან კლიენტებისათვის მიცემული სესხების მიხედვით</t>
  </si>
  <si>
    <t>საპროცენტო და დისკონტური შემოსავლები ფასიანი ქაღალდებიდან</t>
  </si>
  <si>
    <t>სხვა საპროცენტო შემოსავლები</t>
  </si>
  <si>
    <t>მთლიანი საპროცენტო შემოსავლები</t>
  </si>
  <si>
    <t>მოთხოვნამდე დეპოზიტებზე გადახდილი პროცენტები</t>
  </si>
  <si>
    <t>ვადიან დეპოზიტებზე გადახდილი პროცენტები</t>
  </si>
  <si>
    <t>ბანკის დეპოზიტებზე გადახდილი პროცენტები</t>
  </si>
  <si>
    <t>საკუთარ სავალო ფასიან ქაღალდებზე გადახდილი პროცენტები</t>
  </si>
  <si>
    <t>ნასესხებ სახსრებზე გადახდილი პროცენტები</t>
  </si>
  <si>
    <t>სხვა საპროცენტო ხარჯები</t>
  </si>
  <si>
    <t>მთლიანი საპროცენტო ხარჯები</t>
  </si>
  <si>
    <t>წმინდა საპროცენტო შემოსავალი</t>
  </si>
  <si>
    <t>არასაპროცენტო შემოსავლები</t>
  </si>
  <si>
    <t xml:space="preserve"> საკომისიო და სხვა შემოსავლები გაწეული მომსახურეობის მიხედვით</t>
  </si>
  <si>
    <t xml:space="preserve"> საკომისიო და სხვა ხარჯები მიღებული მომსახურეობის მიხედვით</t>
  </si>
  <si>
    <t>მიღებული დივიდენდები</t>
  </si>
  <si>
    <t>მოგება (ზარალი) დილინგური ფასიანი ქაღალდებიდან</t>
  </si>
  <si>
    <t>მოგება (ზარალი) საინვესტიციო ფასიანი ქაღალდებიდან</t>
  </si>
  <si>
    <t>მოგება (ზარალი) ვალუტის ყიდვა–გაყიდვის ოპერაციებიდან</t>
  </si>
  <si>
    <t>მოგება (ზარალი) სავალუტო სახსრების გადაფასებიდან</t>
  </si>
  <si>
    <t>მოგება (ზარალი) ქონების გაყიდვიდან</t>
  </si>
  <si>
    <t>სხვა საბანკო ოპერაციებიდან მიღებული არასაპროცენტო შემოსავლები</t>
  </si>
  <si>
    <t>სხვა არასაპროცენტო შემოსავლები</t>
  </si>
  <si>
    <t>მთლიანი არასაპროცენტო შემოსავლები</t>
  </si>
  <si>
    <t>არასაპროცენტო ხარჯები</t>
  </si>
  <si>
    <t>სხვა საბანკო ოპერაციების მიხედვით გაწეული არასაპროცენტო ხარჯები</t>
  </si>
  <si>
    <t>ბანკის განვითარების, საკონსულტაციო და მარკეტინგის ხარჯები</t>
  </si>
  <si>
    <t>ბანკის პერსონალის ხარჯები</t>
  </si>
  <si>
    <t>ცვეთისა და ამორტიზაციის ხარჯები</t>
  </si>
  <si>
    <t>სხვა არასაპროცენტო ხარჯები</t>
  </si>
  <si>
    <t>მთლიანი არასაპროცენტო ხარჯები</t>
  </si>
  <si>
    <t>წმინდა არასაპროცენტო შემოსავალი</t>
  </si>
  <si>
    <t>წმინდა მოგება დარეზერვებამდე</t>
  </si>
  <si>
    <t>ზარალი სესხების შესაძლო დანაკარგების მიხედვით</t>
  </si>
  <si>
    <t>ზარალი ინვესტიციების და ფასიანი ქაღალდების გაუფასურების შესაძლო დანაკარგების მიხედვით</t>
  </si>
  <si>
    <t>ზარალი სხვა აქტივების შესაძლო დანაკარგების მიხედვით</t>
  </si>
  <si>
    <t>მთლიანი ზარალი აქტივების შესაძლო დანაკარგების მიხედვით</t>
  </si>
  <si>
    <t>მოგების გადასახადი</t>
  </si>
  <si>
    <t>მოგება გადასახადის გადახდის შემდეგ</t>
  </si>
  <si>
    <t>გაუთვალისწინებელი შემოსავლები (ხარჯები)</t>
  </si>
  <si>
    <t>წმინდა მოგება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</si>
  <si>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</si>
  <si>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</si>
  <si>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</si>
  <si>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</si>
  <si>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</si>
  <si>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</si>
  <si>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</si>
  <si>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</si>
  <si>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საინვესტიციო ფასიანი ქაღალდები</t>
  </si>
  <si>
    <t>მთლიანი სესხები</t>
  </si>
  <si>
    <t>მინუს: სესხების შესაძლო დანაკარგების რეზერვი</t>
  </si>
  <si>
    <t>წმინდა სესხები</t>
  </si>
  <si>
    <t>დარიცხული მისაღები პროცენტები და დივიდენდები</t>
  </si>
  <si>
    <t>დასაკუთრებული უძრავი და მოძრავი ქონება</t>
  </si>
  <si>
    <t>ინვესტიციები საწესდებო კაპიტალში</t>
  </si>
  <si>
    <t>ძირითადი საშუალებები და არამატერიალური აქტივები</t>
  </si>
  <si>
    <t>სხვა აქტივები</t>
  </si>
  <si>
    <t>მთლიანი აქტივები</t>
  </si>
  <si>
    <t>ბანკების დეპოზიტები</t>
  </si>
  <si>
    <t>მიმდინარე დეპოზიტები (ანგარიშები)</t>
  </si>
  <si>
    <t>მოთხოვნამდე დეპოზიტები</t>
  </si>
  <si>
    <t>ვადიანი დეპოზიტები</t>
  </si>
  <si>
    <t>საკუთარი სავალო ფასიანი ქაღალდები</t>
  </si>
  <si>
    <t>ნასესხები სახსრები</t>
  </si>
  <si>
    <t>დარიცხული გადასახდელი პროცენტები და დივიდენდები</t>
  </si>
  <si>
    <t>სუბორდინირებული ვალდებულებები</t>
  </si>
  <si>
    <t>მთლიანი ვალდებულებები</t>
  </si>
  <si>
    <t>ჩვეულებრივი აქციები</t>
  </si>
  <si>
    <t>პრივილეგირებული აქციები</t>
  </si>
  <si>
    <t>მინუს: გამოსყიდული აქციები</t>
  </si>
  <si>
    <t>საემისიო კაპიტალი</t>
  </si>
  <si>
    <t>საერთო რეზერვები</t>
  </si>
  <si>
    <t>გაუნაწილებელი მოგება</t>
  </si>
  <si>
    <t>სულ სააქციო კაპიტალი</t>
  </si>
  <si>
    <t>ვალდებულებები</t>
  </si>
  <si>
    <t>სააქციო კაპიტალი</t>
  </si>
  <si>
    <t>ფასიანი ქაღალდები დილინგური ოპერაციებისათვის</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</si>
  <si>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</si>
  <si>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</si>
  <si>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</si>
  <si>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</si>
  <si>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</si>
  <si>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</si>
  <si>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</si>
  <si>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</si>
  <si>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</si>
  <si>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</si>
  <si>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აქტივების გადაფასების რეზერვები</t>
  </si>
  <si>
    <t>მთლიანი ვალდებულებები და სააქციო კაპიტალი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</si>
  <si>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</si>
  <si>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</si>
  <si>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</si>
  <si>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</si>
  <si>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</si>
  <si>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</si>
  <si>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</si>
  <si>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</si>
  <si>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</si>
  <si>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</si>
  <si>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</si>
  <si>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</si>
  <si>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</si>
  <si>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</si>
  <si>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</si>
  <si>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</si>
  <si>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</si>
  <si>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</si>
  <si>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</si>
  <si>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</si>
  <si>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</si>
  <si>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</si>
  <si>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საერთაშორისო ორგანიზაციების მიმართ</t>
  </si>
  <si>
    <t>უპირობო და პირობითი მოთხოვნები კომერციული ბანკების მიმართ</t>
  </si>
  <si>
    <t>მოგება - ზარალის ანგარიშგება</t>
  </si>
  <si>
    <t>ძირითადი მაჩვენებლები</t>
  </si>
  <si>
    <t>წმინდა საპროცენტო მარჟა</t>
  </si>
  <si>
    <t xml:space="preserve">   </t>
  </si>
  <si>
    <t xml:space="preserve">წმინდა სესხები </t>
  </si>
  <si>
    <t xml:space="preserve">ფულადი სახსრები სხვა ბანკებში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</si>
  <si>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</si>
  <si>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</si>
  <si>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საბალანსო ღირებულებები ადგილობრივი ბუღალტრული აღრიცხვის წესების მიხედვით (ინდივიდუალური ფინანსური ანგარიშგება)</t>
  </si>
  <si>
    <t xml:space="preserve">სტანდარტიზებული საზედამხედველო ანგარიშგების საბალანსო ელემენტები </t>
  </si>
  <si>
    <t xml:space="preserve">    მინუს: გამოსყიდული აქციები</t>
  </si>
  <si>
    <t>მათ შორის მეორად საზედამხედველო კაპიტალში ჩასათვლელი ინსტრუმენტები</t>
  </si>
  <si>
    <t>მათ შორის არამატერიალური აქტივები</t>
  </si>
  <si>
    <t>მათ შორის 10%-ზე ნაკლები  წილობრივი მფლობელობა, რომელიც შეზღუდულად აღიარდება</t>
  </si>
  <si>
    <t>მათ შორის მნიშვნელოვანი ინვესტიციები, რომლებიც შეზღუდულად აღიარდება</t>
  </si>
  <si>
    <t xml:space="preserve">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t>
  </si>
  <si>
    <t>g</t>
  </si>
  <si>
    <t>h</t>
  </si>
  <si>
    <t>i</t>
  </si>
  <si>
    <t>j</t>
  </si>
  <si>
    <t>k</t>
  </si>
  <si>
    <t>l</t>
  </si>
  <si>
    <t>%</t>
  </si>
  <si>
    <t xml:space="preserve"> საბალანსო უწყისი</t>
  </si>
  <si>
    <t>ბალანსგარეშე ანგარიშგების უწყისი</t>
  </si>
  <si>
    <t xml:space="preserve">მათ შორის 10 %-იანი წილობრივი მფლობელობა ფინანსურ  დაწესებულებებში  </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</si>
  <si>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</si>
  <si>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</si>
  <si>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</si>
  <si>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</si>
  <si>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</si>
  <si>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</si>
  <si>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</si>
  <si>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</si>
  <si>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</si>
  <si>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</si>
  <si>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</si>
  <si>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</si>
  <si>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</si>
  <si>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</si>
  <si>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</si>
  <si>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</si>
  <si>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</si>
  <si>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</si>
  <si>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</si>
  <si>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</si>
  <si>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</si>
  <si>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</si>
  <si>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</si>
  <si>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</si>
  <si>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ძირითადი საშუალებების საექსპლუატაციო ხარჯები</t>
  </si>
  <si>
    <t>მოგება გადასახადის გადახდამდე და გაუთვალისწინებელ შემოსავალ–ხარჯებამდე</t>
  </si>
  <si>
    <t>ბანკის ბენეფიციარების ჩამონათვალი, რომლებიც პირდაპირ და არაპირდაპირ ფლობენ აქციების 5%–ს ან მეტს წილების მითითებით</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</si>
  <si>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</si>
  <si>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</si>
  <si>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 xml:space="preserve">         გაცემული გარანტიები</t>
  </si>
  <si>
    <t xml:space="preserve">         აკრედიტივები</t>
  </si>
  <si>
    <t xml:space="preserve">         კლიენტების მიერ აუთვისებელი ნაშთები</t>
  </si>
  <si>
    <t xml:space="preserve">         სხვა პირობითი ვალდებულებები</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</si>
  <si>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</si>
  <si>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</si>
  <si>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 xml:space="preserve">         ბანკის ფინანსური აქტივები</t>
  </si>
  <si>
    <t xml:space="preserve">         ბანკის არაფინანსური აქტივები</t>
  </si>
  <si>
    <t>ბანკის მოთხოვნის უზრუნველყოფის მიზნით მიღებული გარანტიები</t>
  </si>
  <si>
    <t xml:space="preserve">         თავდებობა, სოლიდარული პასუხისმგებლობა </t>
  </si>
  <si>
    <t xml:space="preserve">         გარანტია </t>
  </si>
  <si>
    <t>მოთხოვნის უზრუნველყოფის მიზნით ბანკის სასარგებლოდ დატვირთული აქტივები</t>
  </si>
  <si>
    <t xml:space="preserve">         ფულადი სახსრები</t>
  </si>
  <si>
    <t xml:space="preserve">         ძვირფასი ლითონები და ქვები </t>
  </si>
  <si>
    <t xml:space="preserve">         უძრავი ქონება</t>
  </si>
  <si>
    <t>5.3.1</t>
  </si>
  <si>
    <t xml:space="preserve">                     საცხოვრებელი</t>
  </si>
  <si>
    <t>5.3.2</t>
  </si>
  <si>
    <t xml:space="preserve">                     კომერციული</t>
  </si>
  <si>
    <t>5.3.3</t>
  </si>
  <si>
    <t xml:space="preserve">                        კომპლექსური ტიპის უძრავი ქონება</t>
  </si>
  <si>
    <t>5.3.4</t>
  </si>
  <si>
    <t xml:space="preserve">                    მიწის ნაკვეთები (შენობა ნაგებობების გარეშე)</t>
  </si>
  <si>
    <t>5.3.5</t>
  </si>
  <si>
    <t xml:space="preserve">                    სხვა</t>
  </si>
  <si>
    <t xml:space="preserve">         მოძრავი ქონება</t>
  </si>
  <si>
    <t xml:space="preserve">         წილის გირავნობა</t>
  </si>
  <si>
    <t xml:space="preserve">         ფასიანი ქაღალდები</t>
  </si>
  <si>
    <t xml:space="preserve">         სხვა </t>
  </si>
  <si>
    <t>წარმოებული ფინანსური ინსტრუმენტები</t>
  </si>
  <si>
    <t xml:space="preserve">          სავალუტო კურსთან დაკავშირებული კონტრაქტების (გარდა ოფციონებისა) ფარგლებში გასაცები თანხები</t>
  </si>
  <si>
    <t xml:space="preserve">          საპროცენტო განაკვეთთან დაკავშირებული კონტრაქტების (გარდა ოფციონებისა) ძირითადი თანხა </t>
  </si>
  <si>
    <t xml:space="preserve">          გაყიდული ოფციონები</t>
  </si>
  <si>
    <t xml:space="preserve">          ნაყიდი ოფციონები</t>
  </si>
  <si>
    <t xml:space="preserve">          სხვა წარმოებული ინსტრუმენტების ფარგლებში ბანკის პოტენციური მოთხოვნის ნომინალური ღირებულება</t>
  </si>
  <si>
    <t xml:space="preserve">          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</si>
  <si>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ბანკის ბალანსზე აუღიარებელი საკრედიტო მოთხოვნები</t>
  </si>
  <si>
    <t xml:space="preserve">          ბოლო 3 თვის განმავალობაში ბალანსიდან ჩამოწერილი საკრედიტო მოთხოვნების ძირი თანხა</t>
  </si>
  <si>
    <t xml:space="preserve">          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</si>
  <si>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 xml:space="preserve">          ბოლო 5 წლის განმავლობაში (ბოლო 3 თვის ჩათვლით) ბალანსიდან ჩამოწერილი საკრედიტო მოთხოვნების ძირი თანხა</t>
  </si>
  <si>
    <t xml:space="preserve">          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</si>
  <si>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შეუქცევადი საოპერაციო იჯარა</t>
  </si>
  <si>
    <t xml:space="preserve">          ვადის გარეშე ხელშეკრულების ფარგლებში</t>
  </si>
  <si>
    <t xml:space="preserve">          1 წლამდე ვადით</t>
  </si>
  <si>
    <t xml:space="preserve">          1-დან 2 წლამდე ვადით</t>
  </si>
  <si>
    <t xml:space="preserve">          2-დან 3 წლამდე ვადით</t>
  </si>
  <si>
    <t xml:space="preserve">          3-დან 4 წლამდე ვადით</t>
  </si>
  <si>
    <t xml:space="preserve">          4-დან 5 წლამდე ვადით</t>
  </si>
  <si>
    <t xml:space="preserve">          5 წელზე მეტი ვადით</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</si>
  <si>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</si>
  <si>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</si>
  <si>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</si>
  <si>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</si>
  <si>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</si>
  <si>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</si>
  <si>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</si>
  <si>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</si>
  <si>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</si>
  <si>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</si>
  <si>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</si>
  <si>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</si>
  <si>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</si>
  <si>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</si>
  <si>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</si>
  <si>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</si>
  <si>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</si>
  <si>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</si>
  <si>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</si>
  <si>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</si>
  <si>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</si>
  <si>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</si>
  <si>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</si>
  <si>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</si>
  <si>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</si>
  <si>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</si>
  <si>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ცხრილებში მოთხოვნილი ინფორმაცია მჟღავნდება ეროვნული ბანკის ანგარიშთა გეგმის მიხედვით</t>
  </si>
  <si>
    <t>1.1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</si>
  <si>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</si>
  <si>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სტრიქონში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</si>
  <si>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</si>
  <si>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სტრიქონში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</si>
  <si>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</si>
  <si>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სტრიქონში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სტრიქონებში.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</si>
  <si>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</si>
  <si>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</si>
  <si>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მე-2 მწკრივში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</si>
  <si>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</si>
  <si>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</si>
  <si>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სტრიქონებში უნდა ჩაიწეროს უზრუნველყოფის შესაბამისი ტიპის ჯამური ნომინალური ღირებულება</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</si>
  <si>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</si>
  <si>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</si>
  <si>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</si>
  <si>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სტრიქონის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</si>
  <si>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</si>
  <si>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</si>
  <si>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მე-8 მწკრივში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მწკრივის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მწკრივის ჩათვლით შესაბამის ველში. ამასთან 8.1 მწკრივში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t>
  </si>
  <si>
    <t>მე-9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</si>
  <si>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მე-9 მწკრივში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</si>
  <si>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1.4, 5.3.5, 5.7, 6.6- და 6.7-ე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</si>
  <si>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1.4, 5.3.5, 5.7, 6.6- და 6.7-ე მწკრივების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მწკრივს დაურთოს განმარტებები.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</si>
  <si>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</si>
  <si>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</si>
  <si>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</si>
  <si>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</si>
  <si>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</si>
  <si>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</si>
  <si>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</si>
  <si>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</si>
  <si>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</si>
  <si>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</si>
  <si>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</si>
  <si>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</si>
  <si>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</si>
  <si>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</si>
  <si>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</si>
  <si>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</si>
  <si>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</si>
  <si>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</si>
  <si>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</si>
  <si>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</si>
  <si>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</si>
  <si>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</si>
  <si>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</si>
  <si>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</si>
  <si>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</si>
  <si>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</si>
  <si>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</si>
  <si>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</si>
  <si>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</si>
  <si>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</si>
  <si>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2</t>
  </si>
  <si>
    <t>ცხრილი 3</t>
  </si>
  <si>
    <t>ცხრილი 4</t>
  </si>
  <si>
    <t>ცხრილი 5</t>
  </si>
  <si>
    <t>ცხრილი 6</t>
  </si>
  <si>
    <t>ცხრილი 7</t>
  </si>
  <si>
    <t>ცხრილი 8</t>
  </si>
  <si>
    <t>ცხრილი 9</t>
  </si>
  <si>
    <t>ცხრილი 10</t>
  </si>
  <si>
    <t>ცხრილი 11</t>
  </si>
  <si>
    <t>ცხრილი 12</t>
  </si>
  <si>
    <t>ცხრილი 13</t>
  </si>
  <si>
    <t>ცხრილი 15</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</si>
  <si>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</si>
  <si>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</si>
  <si>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</si>
  <si>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</si>
  <si>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</si>
  <si>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</si>
  <si>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მე-7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სტრიქონის ჩათვლით შესაბამის ველში</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</si>
  <si>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</si>
  <si>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</si>
  <si>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</si>
  <si>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</si>
  <si>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</si>
  <si>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</si>
  <si>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</si>
  <si>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განმარტებები გვერდისთვის 2. RC, 3. PL, ცხრილები 2 და 3</t>
  </si>
  <si>
    <t>საბალანსე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</si>
  <si>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ნომინალური ღირებულება საკრედიტო რისკის მიხედვით შეწონვის მიზნებისთვის კორექტირებებამდე</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</si>
  <si>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</si>
  <si>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</si>
  <si>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ა) CC2 ცხრილის საბალანსო უწყისის ელემენტების შესაბამისი ოდენობები გავრცობამდე უნდა ემთხვეოდეს RC ცხრილის საანგარიშგებო პერიოდის ჯამურ ოდენობებს</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</si>
  <si>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</si>
  <si>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მე-8 სტრიქონში უნდა მიეთითოს შეუქცევადი საოპერაციო იჯარის ფარგლებში ბანკის მიერ გადასახდელი თანხების ჯამური ოდენობა, რაც უნდა ედრებოდეს 8.1-დან 8.7 სტრიქონის ჩათვლით ველების ჯამს. შეუქცევადი საოპერაციო იჯარის ფარგლებში ბანკის მიერ გადასახდელი თანხების ჯამური ოდენობა მითითებული პერიოდების ჭრილში უნდა ჩაიწეროს 8.1-დან 8.7 სტრიქონის ჩათვლით შესაბამის ველში. ამასთან 8.1 სტრიქონში უნდა ჩაიწეროს საოპერაციო იჯარის ფარგლებში მხოლოდ მომავალი 12 თვის განმავლობაში გადასახდელი თანხების ჯამი. შეუქცევადი იჯარის ("non-cancellable lease") განმარტებისთვის იხელმღვანელეთ ფინანსური ანგარიშგების საერთაშორისო სტანდატებით (კერძოდ ბასს 17-ით).</t>
  </si>
  <si>
    <t>ცხრილი 9 (Capital), N10</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</si>
  <si>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</si>
  <si>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</si>
  <si>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</si>
  <si>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</si>
  <si>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</si>
  <si>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</si>
  <si>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</si>
  <si>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</si>
  <si>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</si>
  <si>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</si>
  <si>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</si>
  <si>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</si>
  <si>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</si>
  <si>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</si>
  <si>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</si>
  <si>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</si>
  <si>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</si>
  <si>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</si>
  <si>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</si>
  <si>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</si>
  <si>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</si>
  <si>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</si>
  <si>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</si>
  <si>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</si>
  <si>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</si>
  <si>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</si>
  <si>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</si>
  <si>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</si>
  <si>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</si>
  <si>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</si>
  <si>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</si>
  <si>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</si>
  <si>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</si>
  <si>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</si>
  <si>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</si>
  <si>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</si>
  <si>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</si>
  <si>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</si>
  <si>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</si>
  <si>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</si>
  <si>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</si>
  <si>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</si>
  <si>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პირობითი და სახელშეკრულებო ვალდებულებები</t>
  </si>
  <si>
    <t xml:space="preserve">          სავალუტო კურსთან დაკავშირებული კონტრაქტების (გარდა ოფციონებისა) ფარგლებში მისაღები თანხები</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</si>
  <si>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</si>
  <si>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მათ შორის გარესაბალანსო ელემენტების საერთო რეზერვი</t>
  </si>
  <si>
    <t>6.2.1</t>
  </si>
  <si>
    <t>მათ შორის სესხების შესაძლო დანაკარგების საერთო რეზერვი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</si>
  <si>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ბალანსო ღირებულებებს. </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</si>
  <si>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</si>
  <si>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</si>
  <si>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</si>
  <si>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</si>
  <si>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</si>
  <si>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</si>
  <si>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</si>
  <si>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</si>
  <si>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</si>
  <si>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</si>
  <si>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</si>
  <si>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</si>
  <si>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</si>
  <si>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</si>
  <si>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</si>
  <si>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</si>
  <si>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</si>
  <si>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</si>
  <si>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</si>
  <si>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</si>
  <si>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</si>
  <si>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</si>
  <si>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</si>
  <si>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</si>
  <si>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</si>
  <si>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</si>
  <si>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</si>
  <si>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</si>
  <si>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</si>
  <si>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</si>
  <si>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</si>
  <si>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</si>
  <si>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</si>
  <si>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</si>
  <si>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</si>
  <si>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</si>
  <si>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</si>
  <si>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</si>
  <si>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</si>
  <si>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</si>
  <si>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</si>
  <si>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</si>
  <si>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</si>
  <si>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</si>
  <si>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</si>
  <si>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</si>
  <si>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</si>
  <si>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</si>
  <si>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</si>
  <si>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</si>
  <si>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</si>
  <si>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</si>
  <si>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</si>
  <si>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</si>
  <si>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</si>
  <si>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</si>
  <si>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</si>
  <si>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</si>
  <si>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</si>
  <si>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</si>
  <si>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</si>
  <si>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</si>
  <si>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</si>
  <si>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</si>
  <si>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</si>
  <si>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</si>
  <si>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</si>
  <si>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</si>
  <si>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</si>
  <si>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</si>
  <si>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</si>
  <si>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</si>
  <si>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</si>
  <si>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EU-5a</t>
  </si>
  <si>
    <t>კაპიტალის ადეკვატურობის 50-ე მუხლით განსაზღვრული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</si>
  <si>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</si>
  <si>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(მოთხოვნად აღიარებული გადახდილი ვარიაციის მარჟის თანხის დაქვითვა)</t>
  </si>
  <si>
    <t>(ფინანსურ შუამავლობასთან დაკავშირებული რისკის პოზიციების დაქვითვა)</t>
  </si>
  <si>
    <t>გაყიდული კრედიტის წარმოებული ინსტრუმენტების კორექტირებული ეფექტური ნომინალური ღირებულება</t>
  </si>
  <si>
    <t>(ეფექტური ნომინალური ღირებულების დაქვითვები)</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</si>
  <si>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</si>
  <si>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</si>
  <si>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</si>
  <si>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</si>
  <si>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</si>
  <si>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EU-14a</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</si>
  <si>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</si>
  <si>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</si>
  <si>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EU-15a</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</si>
  <si>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</si>
  <si>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</si>
  <si>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</si>
  <si>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</si>
  <si>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</si>
  <si>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</si>
  <si>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</si>
  <si>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EU-19a</t>
  </si>
  <si>
    <t>(შიდაჯგუფური რისკის პოზიციების დაქვითვა)</t>
  </si>
  <si>
    <t>EU-19b</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</si>
  <si>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</si>
  <si>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</si>
  <si>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</si>
  <si>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</si>
  <si>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</si>
  <si>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</si>
  <si>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</si>
  <si>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</si>
  <si>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</si>
  <si>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</si>
  <si>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</si>
  <si>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</si>
  <si>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</si>
  <si>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კაპიტალის კონსერვაციის ბუფერი*</t>
  </si>
  <si>
    <t>* კონსერვაციის ბუფერის მოთხოვნის განულებასთან დაკავშირებით, იხილეთ ეროვნული ბანკის პრეს რელიზი "ეროვნული ბანკის საზედამხედველო გეგმა COVID-19-თან დაკავშირებით" ბმული: https://www.nbg.gov.ge/index.php?m=340&amp;newsid=3901</t>
  </si>
  <si>
    <t>ბაზელ III-ზე დაფუძნებული ჩარჩოს მიხედვით *</t>
  </si>
  <si>
    <t>საბალანსო ელემენტები*</t>
  </si>
  <si>
    <t>*COVID-19-თან დაკავშირებული დამატებითი რეზერვების გათვალისწინება ხდება საბალანსო ელემენტებში რისკის მიხედვით შეწონილი რისკის პოზიციების გაანაგარიშების შემდეგ.</t>
  </si>
  <si>
    <t>სხვა კორექტირებების ეფექტი (ასეთის არსებობის შემთხვევაში) *</t>
  </si>
  <si>
    <t>* სხვა კორექტირებები მოიცავს COVID 19-თან დაკავშირებულ რეზერვებსაც დადებითი ნიშნით. აღნიშნულის გამოკლება ხდება რისკის მიხედვით შეწონილი რისკის პოზიციების დაანგარიშების შემდეგ. იხ. ცხრილი "5.RWA"</t>
  </si>
  <si>
    <t>საბალანსო ელემენტები *</t>
  </si>
  <si>
    <t>* COVID 19-თან დაკავშირებული რეზერვები აკლდება საბალანსო ელემენტებს</t>
  </si>
  <si>
    <t>მათ შორის COVID 19-თან დაკავშირებული რეზერვი</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</si>
  <si>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</si>
  <si>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</si>
  <si>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</si>
  <si>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</si>
  <si>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</si>
  <si>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</si>
  <si>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</si>
  <si>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</si>
  <si>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</si>
  <si>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</si>
  <si>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6.2.2</t>
  </si>
  <si>
    <t>კაპიტალის ადეკვატურობის კოეფიციენტები (%)</t>
  </si>
  <si>
    <t>წმინდა სტაბილური დაფინანსების კოეფიციენტი</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</si>
  <si>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</si>
  <si>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</si>
  <si>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</si>
  <si>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</si>
  <si>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</si>
  <si>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</si>
  <si>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</si>
  <si>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</si>
  <si>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</si>
  <si>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</si>
  <si>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</si>
  <si>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</si>
  <si>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</si>
  <si>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</si>
  <si>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</si>
  <si>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</si>
  <si>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</si>
  <si>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</si>
  <si>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</si>
  <si>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</si>
  <si>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</si>
  <si>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</si>
  <si>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</si>
  <si>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</si>
  <si>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</si>
  <si>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</si>
  <si>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</si>
  <si>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</si>
  <si>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</si>
  <si>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</si>
  <si>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</si>
  <si>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</si>
  <si>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</si>
  <si>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</si>
  <si>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</si>
  <si>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</si>
  <si>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</si>
  <si>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</si>
  <si>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</si>
  <si>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</si>
  <si>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</si>
  <si>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</si>
  <si>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</si>
  <si>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</si>
  <si>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</si>
  <si>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</si>
  <si>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</si>
  <si>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</si>
  <si>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</si>
  <si>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</si>
  <si>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</si>
  <si>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</si>
  <si>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</si>
  <si>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</si>
  <si>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</si>
  <si>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</si>
  <si>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</si>
  <si>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 xml:space="preserve">                                                                                                                                      საბალანსო აქტივები                                                                                                                        
                                                                                                                                                                                                                                                                                                            რისკის კლასები</t>
  </si>
  <si>
    <t xml:space="preserve">მთლიანი ღირებულება </t>
  </si>
  <si>
    <t>სპეციალური რეზერვი</t>
  </si>
  <si>
    <t>საერთო რეზერვი</t>
  </si>
  <si>
    <t>დამატებითი საერთო რეზერვი</t>
  </si>
  <si>
    <t>კუმულატიური ჩამოწერა ანგარიშგების პერიოდზე</t>
  </si>
  <si>
    <t>საბალანსო ღირებულება</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</si>
  <si>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</si>
  <si>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</si>
  <si>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(ა+ბ-გ-დ-ე)</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</si>
  <si>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</si>
  <si>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</si>
  <si>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</si>
  <si>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</si>
  <si>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</si>
  <si>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</si>
  <si>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ლომბარდები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</si>
  <si>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</si>
  <si>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</si>
  <si>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</si>
  <si>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</si>
  <si>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</si>
  <si>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</si>
  <si>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</si>
  <si>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</si>
  <si>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</si>
  <si>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</si>
  <si>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</si>
  <si>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</si>
  <si>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</si>
  <si>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</si>
  <si>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</si>
  <si>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</si>
  <si>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</si>
  <si>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</si>
  <si>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</si>
  <si>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</si>
  <si>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</si>
  <si>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</si>
  <si>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</si>
  <si>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</si>
  <si>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რეზერვის ცვლილება სესხებზე და კორპორატიულ სავალო ფასიანი ქაღალდებზე</t>
  </si>
  <si>
    <t>აქტივების შესაძლო დანაკარგების რეზერვის ცვლილება სესხებზე ანგარიშგების პერიოდზე</t>
  </si>
  <si>
    <t>აქტივების შესაძლო დანაკარგების რეზერვის ცვლილება კორპორატიულ სავალო ფასიანი ქაღალდებზე ანგარიშგების პერიოდზე</t>
  </si>
  <si>
    <t>აქტივების შესაძლო დანაკარგების რეზერვის ნაშთი საანგარიშგებო პერიოდის დასაწყისისათვის</t>
  </si>
  <si>
    <t>ანარიცხები აქტივების შესაძლო დანაკარგების რეზერვში</t>
  </si>
  <si>
    <t>ახალი დასარეზერვებელი აქტივების წარმოშობის შედეგად</t>
  </si>
  <si>
    <t>აქტივების დაბალ ხარისხად კლასიფიკაციის შედეგად</t>
  </si>
  <si>
    <t>სავალუტო აქტივების დამატებითი დარეზერვება ლარის მიმართ უცხოური ვალუტის ცვლილების შედეგად</t>
  </si>
  <si>
    <t>დამატებითი საერთო რეზერვის ზრდის შედეგად</t>
  </si>
  <si>
    <t>აქტივების შესაძლო დანაკარგების რეზერვის შემცირება</t>
  </si>
  <si>
    <t>აქტივების ჩამოწერის შედეგად</t>
  </si>
  <si>
    <t>სტანდარტული აქტივების დაფარვის შედეგად</t>
  </si>
  <si>
    <t>ნეგატიურად კლასიფიცირებული აქტივების დაფარვის შედეგად</t>
  </si>
  <si>
    <t>აქტივების მაღალ ხარისხად კლასიფიკაციის შედეგად</t>
  </si>
  <si>
    <t>აქტივების შესაძლო დანაკარგების რეზერვის შემცირება ლარის მიმართ უცხოური ვალუტის ცვლილების შედეგად</t>
  </si>
  <si>
    <t>დამატებითი საერთო რეზერვის შემცირების შედეგად</t>
  </si>
  <si>
    <t>აქტივების შესაძლო დანაკარგების რეზერვის ნაშთი საანგარიშგებო პერიოდის ბოლოსათვის</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</si>
  <si>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</si>
  <si>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</si>
  <si>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</si>
  <si>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</si>
  <si>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</si>
  <si>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</si>
  <si>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</si>
  <si>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</si>
  <si>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სტანდარტულად კლასიფიცირების შედეგად</t>
  </si>
  <si>
    <t>პერიოდის მანძილზე უმოქმედოდ კლასიფიცირებული სესხების შემცირება, საყურადღებოდ კლასიფიცირების შედეგად</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</si>
  <si>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</si>
  <si>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</si>
  <si>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</si>
  <si>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</si>
  <si>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</si>
  <si>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</si>
  <si>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</si>
  <si>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</si>
  <si>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</si>
  <si>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დარეზერვებამდებამდე</t>
  </si>
  <si>
    <t xml:space="preserve">სტანდარტულად კლასიფიცირებული </t>
  </si>
  <si>
    <t>საყურადღებოდ კლასიფიცირებული</t>
  </si>
  <si>
    <t>უმოქმედოდ კლასიფიცირებული</t>
  </si>
  <si>
    <t>ვადაგადაცილება ≤ 30 დღეზე</t>
  </si>
  <si>
    <t>ვადაგადაცილება &gt; 30 დღეზე</t>
  </si>
  <si>
    <t xml:space="preserve">ვადაგადაცილება ≥ 60 დღეზე &lt; 90 დღეზე </t>
  </si>
  <si>
    <t xml:space="preserve">ვადაგადაცილება ≥ 90 დღეზე </t>
  </si>
  <si>
    <t>ვადაგადაცილება &lt; 60 დღეზე</t>
  </si>
  <si>
    <t xml:space="preserve">ვადაგადაცილება ≥ 90 დღეზე &lt; 180 დღეზე </t>
  </si>
  <si>
    <t>ვადაგადაცილება ≥ 180 დღეზე &lt; 1 წელზე</t>
  </si>
  <si>
    <t>ვადაგადაცილება ≥ 1 წელზე &lt;2 წელზე</t>
  </si>
  <si>
    <t>ვადაგადაცილება ≥ 2 წელზე &lt;5 წელზე</t>
  </si>
  <si>
    <t>ვადაგადაცილება ≥ 5 წელზე &lt;7 წელზე</t>
  </si>
  <si>
    <t>ვადაგადაცილება ≥ 7 წელზე</t>
  </si>
  <si>
    <t>მათ შორის უიმედო</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</si>
  <si>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</si>
  <si>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</si>
  <si>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</si>
  <si>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</si>
  <si>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</si>
  <si>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</si>
  <si>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</si>
  <si>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</si>
  <si>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</si>
  <si>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</si>
  <si>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 xml:space="preserve">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t>
  </si>
  <si>
    <t>სესხების მთლიანი ღირებულება</t>
  </si>
  <si>
    <t>სტანდარტულად კლასიფიცირებული სესხები</t>
  </si>
  <si>
    <t>საყურადღებოდ კლასიფიცირებული სესხები</t>
  </si>
  <si>
    <t>უმოქმედოდ კლასიფიცირებული სესხები</t>
  </si>
  <si>
    <t xml:space="preserve">ვადაგადაცილება &gt; 30 დღეზე &lt; 60 დღეზე </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</si>
  <si>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</si>
  <si>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</si>
  <si>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</si>
  <si>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</si>
  <si>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</si>
  <si>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</si>
  <si>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</si>
  <si>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</si>
  <si>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</si>
  <si>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</si>
  <si>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რეზერვი უზრუნველყოფილ სესხებზე</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</si>
  <si>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</si>
  <si>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</si>
  <si>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</si>
  <si>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</si>
  <si>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</si>
  <si>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</si>
  <si>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</si>
  <si>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</si>
  <si>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</si>
  <si>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</si>
  <si>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</si>
  <si>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</si>
  <si>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</si>
  <si>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</si>
  <si>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სპეციალური და საერთო რეზერვი</t>
  </si>
  <si>
    <t>სტანდარტული</t>
  </si>
  <si>
    <t>საყურადღებო</t>
  </si>
  <si>
    <t>არასტანდარტული</t>
  </si>
  <si>
    <t>საეჭვო</t>
  </si>
  <si>
    <t>უიმედო</t>
  </si>
  <si>
    <t xml:space="preserve">სესხები, რომლებზეც არ არის აღრიცხული დაფარვის წყაროს სექტორი </t>
  </si>
  <si>
    <t>ცხრილი 25</t>
  </si>
  <si>
    <t xml:space="preserve">                              მთლიანი/ნომინალური ღირებულება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</si>
  <si>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დეპოზიტით უზრუნველყოფილი ვალდებულებების  ღირებულება</t>
  </si>
  <si>
    <r>
      <rPr>
        <b/>
        <sz val="9"/>
        <rFont val="Sylfaen"/>
        <family val="1"/>
      </rPr>
      <t>ოქრო/ოქროს ნაკეთობებით უზრუნველყოფილი ვალდებულების საბაზრო ღირებულება</t>
    </r>
  </si>
  <si>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</si>
  <si>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</si>
  <si>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</si>
  <si>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</si>
  <si>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</si>
  <si>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</si>
  <si>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</si>
  <si>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მათ შორის უმოქმედო სესხები</t>
  </si>
  <si>
    <t>მათ შორის უმოქმედო კორპორატიული სავალო ფასიანი ქაღალდები</t>
  </si>
  <si>
    <t>მათ შორის უმოქმედო გარესაბალანსო ვალდებულებები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</si>
  <si>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</si>
  <si>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</si>
  <si>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საბალანსო ღირებულება  - საბალანსო ღირებულება ადგილობრივი ბუღალტრული აღრიცხვის წესების მიხედვით (ინდივიდუალური ფინანსური ანგარიშგება)</t>
  </si>
  <si>
    <t>მთლიანი  ღირებულება -  საბალანსო ღირებულება დარეზერვებამდე, ადგილობრივი ბუღალტრული აღრიცხვის წესების მიხედვით (ინდივიდუალური ფინანსური ანგარიშგება)</t>
  </si>
  <si>
    <t>მე- 22 და 25-ე ცხრილებისთვის გარესაბალანსო ვალდებულებები შეივსება ნომინალური ღირებულებით დარეზერვებამდე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</si>
  <si>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</si>
  <si>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</si>
  <si>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</si>
  <si>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</si>
  <si>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</si>
  <si>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</si>
  <si>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</si>
  <si>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</si>
  <si>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</si>
  <si>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</si>
  <si>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</si>
  <si>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</si>
  <si>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</si>
  <si>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</si>
  <si>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</si>
  <si>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</si>
  <si>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</si>
  <si>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</si>
  <si>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</si>
  <si>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</si>
  <si>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</si>
  <si>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</si>
  <si>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</si>
  <si>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</si>
  <si>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</si>
  <si>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აქტივების კლასიფიკაცია</t>
  </si>
  <si>
    <t>სტანდარტული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</si>
  <si>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</si>
  <si>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საყურადღებო აქტივი/სესხი</t>
  </si>
  <si>
    <t>არასტანდარტული აქტივი/სესხი</t>
  </si>
  <si>
    <t>საეჭვო აქტივი/სესხი</t>
  </si>
  <si>
    <t>უიმედო აქტივი/სესხი</t>
  </si>
  <si>
    <t>ნეგატიური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</si>
  <si>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საყურადღებოდ, არასტანდარტულად, საეჭვოდ და უიმედოდ კლასიფიცირებული სესხები</t>
  </si>
  <si>
    <t>უმოქმედო აქტივი/სესხი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</si>
  <si>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არასტანდარტულად, საეჭვოდ და უიმედოდ კლასიფიცირებული სესხები</t>
  </si>
  <si>
    <t>განმარტებები გვერდებისთვის  "17"</t>
  </si>
  <si>
    <t>ცხრილი "18 -19"</t>
  </si>
  <si>
    <t xml:space="preserve">„კომერციული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</si>
  <si>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</si>
  <si>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</si>
  <si>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t>
  </si>
  <si>
    <t>ცხრილი "20"</t>
  </si>
  <si>
    <t>აქტივების შესაძლო დანაკარგების რეზერვი</t>
  </si>
  <si>
    <t>„კომერციული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შეივსება შესაბამის კვარტლის ინფორმაცია.</t>
  </si>
  <si>
    <t>ინდივიდუალურად შექმნილი 2%-იანი რეზერვის გარდა არსებული საერთო რეზერვი</t>
  </si>
  <si>
    <t>ცხრილი "21"</t>
  </si>
  <si>
    <t>1</t>
  </si>
  <si>
    <t>უმოქმედო სესხების საწყისი ბალანსი</t>
  </si>
  <si>
    <t>უმოქმედოდ კლასიფიცირებული სესხების ზრდა, სესხების ხარისხის გაუარესებით</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</si>
  <si>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</si>
  <si>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</si>
  <si>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</si>
  <si>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</si>
  <si>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უმოქმედოდ კლასიფიცირებული სესხების შემცირება, სესხების სტანდარტულად კლასიფიცირების შედეგად</t>
  </si>
  <si>
    <t>უმოქმედოდ კლასიფიცირებული სესხების შემცირება,  სესხების საყურადღებოდ კლასიფიცირების შედეგად</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</si>
  <si>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</si>
  <si>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</si>
  <si>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</si>
  <si>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</si>
  <si>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</si>
  <si>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</si>
  <si>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</si>
  <si>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</si>
  <si>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</si>
  <si>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</si>
  <si>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</si>
  <si>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13</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</si>
  <si>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</si>
  <si>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</si>
  <si>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</si>
  <si>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უზრუნველყოფის დასაკუთრების მომენტში მისი მთლიანი ღირებულება.</t>
  </si>
  <si>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color theme="1"/>
        <rFont val="Sylfaen"/>
        <family val="1"/>
      </rPr>
      <t>წმინდა კუმულატიური ამოღება</t>
    </r>
  </si>
  <si>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</si>
  <si>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color theme="1"/>
        <rFont val="Sylfaen"/>
        <family val="1"/>
      </rPr>
      <t xml:space="preserve"> წმინდა კუმულატიური ამოღება</t>
    </r>
  </si>
  <si>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</si>
  <si>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</si>
  <si>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</si>
  <si>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</si>
  <si>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</si>
  <si>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</si>
  <si>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</si>
  <si>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</si>
  <si>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</si>
  <si>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</si>
  <si>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რეზერვი უზრუნველყოფილ სესხებზე.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1.1 ველში შემავალი სესხების რეზერვი.  </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</si>
  <si>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</si>
  <si>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</si>
  <si>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</si>
  <si>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</si>
  <si>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</si>
  <si>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</si>
  <si>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სესხების და მათი რეზერვების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6.01-6.26 პუნქტებში. სესხების კლასიფიკაცია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t>
  </si>
  <si>
    <t>ინდივიდუალურად შექმნილი 2%-იანი რეზერვის გარდა არსებული საერთო რეზერვი, იმ შემთხვევაში თუ დამატებითი საერთო რეზერვი არ არის შექმნილი კონკრეტულ სექტორში შემავალ სესხებზე, მისი მითითება მოხდება მხოლოდ ჯამის მაჩვენებელი უჯრაში O33.</t>
  </si>
  <si>
    <t>ცხრილი "25"</t>
  </si>
  <si>
    <t>რისკის პოზიციის ღირებულება ნარჩენი ვადიანობის  და რისკის კლასების მიხედვით</t>
  </si>
  <si>
    <t>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t>
  </si>
  <si>
    <t>სესხების და სესხებზე რეზერვის განაწილება, დაფარვის წყაროს სექტორების და კლასიფიკაციის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</si>
  <si>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</si>
  <si>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</si>
  <si>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</si>
  <si>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</si>
  <si>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</si>
  <si>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</si>
  <si>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ვადაგადაცილებული სესხი/ფასიანი ქაღალდი</t>
  </si>
  <si>
    <t>სესხების მთლიანი ღირებულება,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</si>
  <si>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t>
  </si>
  <si>
    <t>შეივსება შესაბამის კვარტლის ინფორმაცია. უმოქმედო სესხების ცვლილების მიზნებისთვის ერთი სესხის ჭრილში კურსის ეფექტი პერიოდზე შეივსება მხოლოდ ზრდაში ან შემცირებაში.</t>
  </si>
  <si>
    <t>სესხების და კორპორატიული სავალო ფასიანი ქაღალდების მთლიანი ღირებულება, გარესაბალანსო ვალდებულებები შეივსება ნომინალური ღირებულებით დარეზერვებამდე,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</si>
  <si>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განმარტებები გვერდებისთვის  "17-25"</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</si>
  <si>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6.01-6.27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სესხები/აქტივები და ა.შ. 
მე-24 ცხრილში სესხების განაწილება უნდა მოხდეს დაფარვის წყაროს სექტორის მიხედვით ქვემოთ მოცემულ 6.01-6.26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"ლომბარდები"-ს სექტორში მოხვდება ლომბარდებში დასაქმებული მსესხებლების სესხები და ა.შ.</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</si>
  <si>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</si>
  <si>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 xml:space="preserve">                                                                                                     საბალანსო აქტივები                                                                                              
                                                                                                                                                                                                             სექტორი დაფარვის წყაროს/კონტრაგენტის ტიპის მიხედვით</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</si>
  <si>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</si>
  <si>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</si>
  <si>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r>
      <t xml:space="preserve">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t>
    </r>
    <r>
      <rPr>
        <sz val="8"/>
        <color rgb="FFFF0000"/>
        <rFont val="Sylfaen"/>
        <family val="1"/>
      </rPr>
      <t>საფინანსო ინსტიტუტების</t>
    </r>
    <r>
      <rPr>
        <sz val="8"/>
        <rFont val="Sylfaen"/>
        <family val="1"/>
      </rPr>
      <t xml:space="preserve"> სექტორში მოხვდება აქტივები კომერციულ ბანკებში.</t>
    </r>
  </si>
  <si>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რისკის კლასების მიხედვით</t>
  </si>
  <si>
    <t>აქტივების მთლიანი ღირებულების, საბალანსო ღირებულების, აქტივებზე რეზერვების და ჩამოწერების განაწილება დაფარვის წყაროს სექტორების მიხედვით</t>
  </si>
  <si>
    <r>
      <t xml:space="preserve">ცხრილში საბალანსო, </t>
    </r>
    <r>
      <rPr>
        <sz val="8"/>
        <color rgb="FFFF0000"/>
        <rFont val="Sylfaen"/>
        <family val="1"/>
      </rPr>
      <t>შეწონვას დაქვემდებარებული</t>
    </r>
    <r>
      <rPr>
        <sz val="8"/>
        <rFont val="Sylfaen"/>
        <family val="1"/>
      </rPr>
      <t xml:space="preserve"> რისკის პოზიციების ღირებულებები შეივსება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r>
  </si>
  <si>
    <r>
      <t>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დარეზერვებამდე განაწილებული, კლასიფიკაციის,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t>
    </r>
    <r>
      <rPr>
        <sz val="8"/>
        <color rgb="FFFF0000"/>
        <rFont val="Sylfaen"/>
        <family val="1"/>
      </rPr>
      <t xml:space="preserve"> გარესაბალანსო ვალდებულებებისთვის, აუთვისებელი ნაწილი რომელსაც არ აქვთ „კომერციული ბანკების მიერ აქტივების კლასიფიკაციისა და შესაძლო დანაკარგების რეზერვების შექმნისა და გამოყენების წესში" არსებული განმარტებების შესაბამისად მინიჭებული კლასიფიკაცია შეივება მხოლოდ "C", "სულ" ველში, და არ გადანაწილდება დანარჩენი კატეგორიის სვეტებში.</t>
    </r>
  </si>
  <si>
    <r>
      <t>ცხრილებში საბალანსო ელემენტების მთლიანი ღირებულებების, სპეციალური, საერთო რეზერვების და დამატებითი საერთო რეზერვების, პერიოდის მანძილზე კუმულატიური ჩამოწერის და საბალანსო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6.01-6.27 პუნქტებში.</t>
    </r>
    <r>
      <rPr>
        <sz val="8"/>
        <color rgb="FFFF0000"/>
        <rFont val="Sylfaen"/>
        <family val="1"/>
      </rPr>
      <t xml:space="preserve"> ა და ბ სვეტებში ყველა სტრიქონისთვის, მათ შორის სესხებზე და მათ შორის სავალო ფასიან ქაღალდებზე ღირებულებები შეივსება ბალანსზე არსებული დარიცხული სარგებლით და დარიცხული ჯარიმებით. კუმულატიური ჩამოწერის სვეტში არ გაითვალისწინება დარიცხული სარგებლის და ჯარიმის ჩამოწერა.</t>
    </r>
  </si>
  <si>
    <r>
      <t xml:space="preserve">კორპორაციები, კვაზი კორპორაციები და </t>
    </r>
    <r>
      <rPr>
        <sz val="8"/>
        <color rgb="FFFF0000"/>
        <rFont val="Sylfaen"/>
        <family val="1"/>
      </rPr>
      <t>ყველა იურიდიული პირი</t>
    </r>
    <r>
      <rPr>
        <sz val="8"/>
        <rFont val="Sylfaen"/>
        <family val="1"/>
      </rPr>
      <t>,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r>
  </si>
  <si>
    <t>სს "ზირაათ ბანკი საქართველო"</t>
  </si>
  <si>
    <t>ომერ აიდინი</t>
  </si>
  <si>
    <t>www.ziraatbank.ge</t>
  </si>
  <si>
    <t>X</t>
  </si>
  <si>
    <t>მეჰმეთ დონმეზი</t>
  </si>
  <si>
    <t>ჰარუნ ოზმენი</t>
  </si>
  <si>
    <t>ომერ ვანლი</t>
  </si>
  <si>
    <t>დიმიტრი ჯაფარიძე</t>
  </si>
  <si>
    <t>ქეთევან ტყავაძე</t>
  </si>
  <si>
    <t>არადამოუკიდებელი/თავჯდომარე</t>
  </si>
  <si>
    <t>არადამოუკიდებელი/წევრი</t>
  </si>
  <si>
    <t>დამოუკიდებელი/წევრი</t>
  </si>
  <si>
    <t>ჰალუქ ჯენგიზ</t>
  </si>
  <si>
    <t>მერთ ქოზაჯიოღლუ</t>
  </si>
  <si>
    <t>გენერალური დირექტორი</t>
  </si>
  <si>
    <t>გენერალური დირექტორის მოადგილე (საოპერაციო, ფინანსების მიმართულებით)</t>
  </si>
  <si>
    <t>დირექტორი (მარკეტინგი და საკრედიტოს მიმართულებით)</t>
  </si>
  <si>
    <t>4Q-2020</t>
  </si>
  <si>
    <t>3Q-2020</t>
  </si>
  <si>
    <t>2Q-2020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</si>
</sst>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5">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s>
  <fonts count="13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i/>
      <sz val="11"/>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name val="Calibri"/>
      <family val="2"/>
      <charset val="204"/>
      <scheme val="minor"/>
    </font>
    <font>
      <b/>
      <sz val="10"/>
      <name val="Calibri"/>
      <family val="2"/>
      <charset val="204"/>
      <scheme val="minor"/>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theme="1"/>
      <name val="Sylfaen"/>
      <family val="1"/>
    </font>
    <font>
      <sz val="8"/>
      <color rgb="FFFF0000"/>
      <name val="Sylfaen"/>
      <family val="1"/>
    </font>
    <font>
      <b/>
      <sz val="8"/>
      <color theme="1"/>
      <name val="Sylfaen"/>
      <family val="1"/>
    </font>
    <font>
      <u/>
      <sz val="8"/>
      <color theme="1"/>
      <name val="Sylfaen"/>
      <family val="1"/>
    </font>
  </fonts>
  <fills count="8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5F5F5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rgb="FFFF00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0" tint="-0.34998626667073579"/>
        <bgColor indexed="64"/>
      </patternFill>
    </fill>
    <fill>
      <patternFill patternType="solid">
        <fgColor theme="1" tint="0.34998626667073579"/>
        <bgColor indexed="64"/>
      </patternFill>
    </fill>
    <fill>
      <patternFill patternType="solid">
        <fgColor theme="1" tint="0.499984740745262"/>
        <bgColor indexed="64"/>
      </patternFill>
    </fill>
  </fills>
  <borders count="152">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6" tint="-0.499984740745262"/>
      </right>
      <top style="thin">
        <color theme="6" tint="-0.499984740745262"/>
      </top>
      <bottom style="thin">
        <color theme="6" tint="-0.499984740745262"/>
      </bottom>
      <diagonal/>
    </border>
    <border>
      <left/>
      <right style="thin">
        <color theme="6" tint="-0.499984740745262"/>
      </right>
      <top style="thin">
        <color theme="6" tint="-0.499984740745262"/>
      </top>
      <bottom/>
      <diagonal/>
    </border>
    <border>
      <left style="thin">
        <color theme="6" tint="-0.499984740745262"/>
      </left>
      <right style="thin">
        <color theme="6" tint="-0.499984740745262"/>
      </right>
      <top style="thin">
        <color theme="6" tint="-0.499984740745262"/>
      </top>
      <bottom style="thin">
        <color theme="6" tint="-0.499984740745262"/>
      </bottom>
      <diagonal/>
    </border>
    <border>
      <left style="thin">
        <color theme="6" tint="-0.499984740745262"/>
      </left>
      <right style="thin">
        <color theme="6" tint="-0.499984740745262"/>
      </right>
      <top style="thin">
        <color theme="6" tint="-0.499984740745262"/>
      </top>
      <bottom/>
      <diagonal/>
    </border>
    <border>
      <left style="thin">
        <color indexed="64"/>
      </left>
      <right style="thin">
        <color theme="6" tint="-0.499984740745262"/>
      </right>
      <top style="thin">
        <color indexed="64"/>
      </top>
      <bottom style="thin">
        <color indexed="64"/>
      </bottom>
      <diagonal/>
    </border>
    <border>
      <left style="thin">
        <color theme="6" tint="-0.499984740745262"/>
      </left>
      <right style="thin">
        <color theme="6" tint="-0.499984740745262"/>
      </right>
      <top style="thin">
        <color indexed="64"/>
      </top>
      <bottom style="thin">
        <color indexed="64"/>
      </bottom>
      <diagonal/>
    </border>
    <border>
      <left style="thin">
        <color theme="6" tint="-0.499984740745262"/>
      </left>
      <right style="thin">
        <color theme="6" tint="-0.499984740745262"/>
      </right>
      <top/>
      <bottom style="thin">
        <color theme="6" tint="-0.499984740745262"/>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medium">
        <color indexed="64"/>
      </bottom>
      <diagonal/>
    </border>
    <border>
      <left style="thin">
        <color theme="6" tint="-0.499984740745262"/>
      </left>
      <right style="thin">
        <color theme="6" tint="-0.499984740745262"/>
      </right>
      <top style="thin">
        <color indexed="64"/>
      </top>
      <bottom style="thin">
        <color theme="6" tint="-0.499984740745262"/>
      </bottom>
      <diagonal/>
    </border>
    <border>
      <left/>
      <right style="thin">
        <color theme="6" tint="-0.499984740745262"/>
      </right>
      <top style="thin">
        <color indexed="64"/>
      </top>
      <bottom style="thin">
        <color theme="6"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indexed="64"/>
      </top>
      <bottom style="thin">
        <color indexed="64"/>
      </bottom>
      <diagonal/>
    </border>
    <border>
      <left style="thin">
        <color indexed="64"/>
      </left>
      <right style="thin">
        <color theme="6" tint="-0.499984740745262"/>
      </right>
      <top style="thin">
        <color indexed="64"/>
      </top>
      <bottom style="medium">
        <color indexed="64"/>
      </bottom>
      <diagonal/>
    </border>
    <border>
      <left style="thin">
        <color theme="6" tint="-0.499984740745262"/>
      </left>
      <right style="thin">
        <color theme="6" tint="-0.499984740745262"/>
      </right>
      <top style="thin">
        <color indexed="64"/>
      </top>
      <bottom style="medium">
        <color indexed="64"/>
      </bottom>
      <diagonal/>
    </border>
    <border>
      <left style="thin">
        <color theme="6" tint="-0.499984740745262"/>
      </left>
      <right style="medium">
        <color indexed="64"/>
      </right>
      <top style="thin">
        <color indexed="64"/>
      </top>
      <bottom style="medium">
        <color indexed="64"/>
      </bottom>
      <diagonal/>
    </border>
    <border>
      <left style="thin">
        <color theme="6" tint="-0.499984740745262"/>
      </left>
      <right style="medium">
        <color indexed="64"/>
      </right>
      <top/>
      <bottom style="thin">
        <color theme="6" tint="-0.499984740745262"/>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thin">
        <color theme="6" tint="-0.499984740745262"/>
      </left>
      <right style="medium">
        <color indexed="64"/>
      </right>
      <top style="thin">
        <color indexed="64"/>
      </top>
      <bottom style="thin">
        <color theme="6" tint="-0.499984740745262"/>
      </bottom>
      <diagonal/>
    </border>
    <border>
      <left style="thin">
        <color theme="6" tint="-0.499984740745262"/>
      </left>
      <right style="medium">
        <color indexed="64"/>
      </right>
      <top style="thin">
        <color theme="6" tint="-0.499984740745262"/>
      </top>
      <bottom/>
      <diagonal/>
    </border>
    <border>
      <left style="thin">
        <color theme="6" tint="-0.499984740745262"/>
      </left>
      <right style="medium">
        <color indexed="64"/>
      </right>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top style="thin">
        <color indexed="64"/>
      </top>
      <bottom style="medium">
        <color indexed="64"/>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style="medium">
        <color auto="1"/>
      </top>
      <bottom style="medium">
        <color indexed="64"/>
      </bottom>
      <diagonal/>
    </border>
    <border>
      <left style="thin">
        <color auto="1"/>
      </left>
      <right style="medium">
        <color indexed="64"/>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auto="1"/>
      </bottom>
      <diagonal/>
    </border>
    <border>
      <left/>
      <right style="thin">
        <color indexed="64"/>
      </right>
      <top style="medium">
        <color indexed="64"/>
      </top>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269">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8" fillId="0" borderId="0"/>
    <xf numFmtId="0" fontId="8" fillId="0" borderId="0"/>
    <xf numFmtId="166" fontId="8" fillId="0" borderId="0" applyFont="0" applyFill="0" applyBorder="0" applyAlignment="0" applyProtection="0"/>
    <xf numFmtId="0" fontId="2" fillId="0" borderId="0"/>
    <xf numFmtId="0" fontId="8" fillId="0" borderId="0"/>
    <xf numFmtId="0" fontId="1" fillId="0" borderId="0"/>
    <xf numFmtId="9" fontId="1" fillId="0" borderId="0" applyFont="0" applyFill="0" applyBorder="0" applyAlignment="0" applyProtection="0"/>
    <xf numFmtId="0" fontId="2" fillId="0" borderId="0"/>
    <xf numFmtId="0" fontId="2" fillId="0" borderId="0"/>
    <xf numFmtId="0" fontId="11" fillId="0" borderId="0" applyNumberFormat="0" applyFill="0" applyBorder="0" applyAlignment="0" applyProtection="0">
      <alignment vertical="top"/>
      <protection locked="0"/>
    </xf>
    <xf numFmtId="0" fontId="27" fillId="0" borderId="0"/>
    <xf numFmtId="168" fontId="28" fillId="37" borderId="0"/>
    <xf numFmtId="169" fontId="28" fillId="37" borderId="0"/>
    <xf numFmtId="168" fontId="28" fillId="37" borderId="0"/>
    <xf numFmtId="0" fontId="29" fillId="38"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0" fontId="29" fillId="38"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168" fontId="30" fillId="38" borderId="0" applyNumberFormat="0" applyBorder="0" applyAlignment="0" applyProtection="0"/>
    <xf numFmtId="169" fontId="30" fillId="38" borderId="0" applyNumberFormat="0" applyBorder="0" applyAlignment="0" applyProtection="0"/>
    <xf numFmtId="168" fontId="30" fillId="38" borderId="0" applyNumberFormat="0" applyBorder="0" applyAlignment="0" applyProtection="0"/>
    <xf numFmtId="0" fontId="29" fillId="38"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0" fontId="29" fillId="39"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168" fontId="30" fillId="39" borderId="0" applyNumberFormat="0" applyBorder="0" applyAlignment="0" applyProtection="0"/>
    <xf numFmtId="169" fontId="30" fillId="39" borderId="0" applyNumberFormat="0" applyBorder="0" applyAlignment="0" applyProtection="0"/>
    <xf numFmtId="168" fontId="30" fillId="39" borderId="0" applyNumberFormat="0" applyBorder="0" applyAlignment="0" applyProtection="0"/>
    <xf numFmtId="0" fontId="29" fillId="39"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0" fontId="29" fillId="40"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168" fontId="30" fillId="40" borderId="0" applyNumberFormat="0" applyBorder="0" applyAlignment="0" applyProtection="0"/>
    <xf numFmtId="169" fontId="30" fillId="40" borderId="0" applyNumberFormat="0" applyBorder="0" applyAlignment="0" applyProtection="0"/>
    <xf numFmtId="168" fontId="30" fillId="40"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0" fontId="29" fillId="42"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168" fontId="30" fillId="42" borderId="0" applyNumberFormat="0" applyBorder="0" applyAlignment="0" applyProtection="0"/>
    <xf numFmtId="169" fontId="30" fillId="42" borderId="0" applyNumberFormat="0" applyBorder="0" applyAlignment="0" applyProtection="0"/>
    <xf numFmtId="168" fontId="30" fillId="42"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0" fontId="29" fillId="4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168" fontId="30" fillId="43" borderId="0" applyNumberFormat="0" applyBorder="0" applyAlignment="0" applyProtection="0"/>
    <xf numFmtId="169" fontId="30" fillId="43" borderId="0" applyNumberFormat="0" applyBorder="0" applyAlignment="0" applyProtection="0"/>
    <xf numFmtId="168" fontId="30" fillId="43"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0" fontId="4" fillId="1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9" fillId="45"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0" fontId="4" fillId="18"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0" fontId="29" fillId="46"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0" fontId="4" fillId="22"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168" fontId="30" fillId="46" borderId="0" applyNumberFormat="0" applyBorder="0" applyAlignment="0" applyProtection="0"/>
    <xf numFmtId="169" fontId="30" fillId="46" borderId="0" applyNumberFormat="0" applyBorder="0" applyAlignment="0" applyProtection="0"/>
    <xf numFmtId="168" fontId="30" fillId="46" borderId="0" applyNumberFormat="0" applyBorder="0" applyAlignment="0" applyProtection="0"/>
    <xf numFmtId="0" fontId="29" fillId="46"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0" fontId="29" fillId="41"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0" fontId="4" fillId="26"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168" fontId="30" fillId="41" borderId="0" applyNumberFormat="0" applyBorder="0" applyAlignment="0" applyProtection="0"/>
    <xf numFmtId="169" fontId="30" fillId="41" borderId="0" applyNumberFormat="0" applyBorder="0" applyAlignment="0" applyProtection="0"/>
    <xf numFmtId="168" fontId="30" fillId="41" borderId="0" applyNumberFormat="0" applyBorder="0" applyAlignment="0" applyProtection="0"/>
    <xf numFmtId="0" fontId="29" fillId="41"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9" fillId="44"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0" fontId="4" fillId="30"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9" fillId="44"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9" fillId="47"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0" fontId="4" fillId="3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9" fillId="47"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0" fontId="31"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168" fontId="33" fillId="48" borderId="0" applyNumberFormat="0" applyBorder="0" applyAlignment="0" applyProtection="0"/>
    <xf numFmtId="169" fontId="33" fillId="48" borderId="0" applyNumberFormat="0" applyBorder="0" applyAlignment="0" applyProtection="0"/>
    <xf numFmtId="168" fontId="33" fillId="48" borderId="0" applyNumberFormat="0" applyBorder="0" applyAlignment="0" applyProtection="0"/>
    <xf numFmtId="0" fontId="31" fillId="48"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0" fontId="31" fillId="45"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0" fontId="32" fillId="19"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168" fontId="33" fillId="45" borderId="0" applyNumberFormat="0" applyBorder="0" applyAlignment="0" applyProtection="0"/>
    <xf numFmtId="169" fontId="33" fillId="45" borderId="0" applyNumberFormat="0" applyBorder="0" applyAlignment="0" applyProtection="0"/>
    <xf numFmtId="168" fontId="33" fillId="45" borderId="0" applyNumberFormat="0" applyBorder="0" applyAlignment="0" applyProtection="0"/>
    <xf numFmtId="0" fontId="31" fillId="45"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0" fontId="31" fillId="46"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0" fontId="32" fillId="23"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168" fontId="33" fillId="46" borderId="0" applyNumberFormat="0" applyBorder="0" applyAlignment="0" applyProtection="0"/>
    <xf numFmtId="169" fontId="33" fillId="46" borderId="0" applyNumberFormat="0" applyBorder="0" applyAlignment="0" applyProtection="0"/>
    <xf numFmtId="168" fontId="33" fillId="46" borderId="0" applyNumberFormat="0" applyBorder="0" applyAlignment="0" applyProtection="0"/>
    <xf numFmtId="0" fontId="31" fillId="46"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0" fontId="32" fillId="27"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0" fontId="32" fillId="31"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0" fontId="31" fillId="51"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0" fontId="32" fillId="35"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168" fontId="33" fillId="51" borderId="0" applyNumberFormat="0" applyBorder="0" applyAlignment="0" applyProtection="0"/>
    <xf numFmtId="169" fontId="33" fillId="51" borderId="0" applyNumberFormat="0" applyBorder="0" applyAlignment="0" applyProtection="0"/>
    <xf numFmtId="168" fontId="33" fillId="51" borderId="0" applyNumberFormat="0" applyBorder="0" applyAlignment="0" applyProtection="0"/>
    <xf numFmtId="0" fontId="31" fillId="51" borderId="0" applyNumberFormat="0" applyBorder="0" applyAlignment="0" applyProtection="0"/>
    <xf numFmtId="0" fontId="29" fillId="52"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0" fontId="31" fillId="54"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0" fontId="32" fillId="12"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168" fontId="33" fillId="54" borderId="0" applyNumberFormat="0" applyBorder="0" applyAlignment="0" applyProtection="0"/>
    <xf numFmtId="169" fontId="33" fillId="54" borderId="0" applyNumberFormat="0" applyBorder="0" applyAlignment="0" applyProtection="0"/>
    <xf numFmtId="168" fontId="33"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31" fillId="54" borderId="0" applyNumberFormat="0" applyBorder="0" applyAlignment="0" applyProtection="0"/>
    <xf numFmtId="0" fontId="29" fillId="55" borderId="0" applyNumberFormat="0" applyBorder="0" applyAlignment="0" applyProtection="0"/>
    <xf numFmtId="0" fontId="29" fillId="56" borderId="0" applyNumberFormat="0" applyBorder="0" applyAlignment="0" applyProtection="0"/>
    <xf numFmtId="0" fontId="31" fillId="57"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0" fontId="31" fillId="58"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0" fontId="32" fillId="16"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168" fontId="33" fillId="58" borderId="0" applyNumberFormat="0" applyBorder="0" applyAlignment="0" applyProtection="0"/>
    <xf numFmtId="169" fontId="33" fillId="58" borderId="0" applyNumberFormat="0" applyBorder="0" applyAlignment="0" applyProtection="0"/>
    <xf numFmtId="168" fontId="33"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31" fillId="58" borderId="0" applyNumberFormat="0" applyBorder="0" applyAlignment="0" applyProtection="0"/>
    <xf numFmtId="0" fontId="29" fillId="55" borderId="0" applyNumberFormat="0" applyBorder="0" applyAlignment="0" applyProtection="0"/>
    <xf numFmtId="0" fontId="29" fillId="59" borderId="0" applyNumberFormat="0" applyBorder="0" applyAlignment="0" applyProtection="0"/>
    <xf numFmtId="0" fontId="31" fillId="56"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0" fontId="31" fillId="6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0" fontId="32" fillId="2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168" fontId="33" fillId="60" borderId="0" applyNumberFormat="0" applyBorder="0" applyAlignment="0" applyProtection="0"/>
    <xf numFmtId="169" fontId="33" fillId="60" borderId="0" applyNumberFormat="0" applyBorder="0" applyAlignment="0" applyProtection="0"/>
    <xf numFmtId="168" fontId="33"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31" fillId="60" borderId="0" applyNumberFormat="0" applyBorder="0" applyAlignment="0" applyProtection="0"/>
    <xf numFmtId="0" fontId="29" fillId="52" borderId="0" applyNumberFormat="0" applyBorder="0" applyAlignment="0" applyProtection="0"/>
    <xf numFmtId="0" fontId="29" fillId="56" borderId="0" applyNumberFormat="0" applyBorder="0" applyAlignment="0" applyProtection="0"/>
    <xf numFmtId="0" fontId="31" fillId="56"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0" fontId="31" fillId="49"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0" fontId="32" fillId="24"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168" fontId="33" fillId="49" borderId="0" applyNumberFormat="0" applyBorder="0" applyAlignment="0" applyProtection="0"/>
    <xf numFmtId="169" fontId="33" fillId="49" borderId="0" applyNumberFormat="0" applyBorder="0" applyAlignment="0" applyProtection="0"/>
    <xf numFmtId="168" fontId="33"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31" fillId="49" borderId="0" applyNumberFormat="0" applyBorder="0" applyAlignment="0" applyProtection="0"/>
    <xf numFmtId="0" fontId="29" fillId="61" borderId="0" applyNumberFormat="0" applyBorder="0" applyAlignment="0" applyProtection="0"/>
    <xf numFmtId="0" fontId="29" fillId="52" borderId="0" applyNumberFormat="0" applyBorder="0" applyAlignment="0" applyProtection="0"/>
    <xf numFmtId="0" fontId="31" fillId="53"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0" fontId="31" fillId="50"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0" fontId="32" fillId="28"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168" fontId="33" fillId="50" borderId="0" applyNumberFormat="0" applyBorder="0" applyAlignment="0" applyProtection="0"/>
    <xf numFmtId="169" fontId="33" fillId="50" borderId="0" applyNumberFormat="0" applyBorder="0" applyAlignment="0" applyProtection="0"/>
    <xf numFmtId="168" fontId="33"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31" fillId="50" borderId="0" applyNumberFormat="0" applyBorder="0" applyAlignment="0" applyProtection="0"/>
    <xf numFmtId="0" fontId="29" fillId="55" borderId="0" applyNumberFormat="0" applyBorder="0" applyAlignment="0" applyProtection="0"/>
    <xf numFmtId="0" fontId="29" fillId="62" borderId="0" applyNumberFormat="0" applyBorder="0" applyAlignment="0" applyProtection="0"/>
    <xf numFmtId="0" fontId="31" fillId="62"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0" fontId="31" fillId="63"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0" fontId="32" fillId="32"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168" fontId="33" fillId="63" borderId="0" applyNumberFormat="0" applyBorder="0" applyAlignment="0" applyProtection="0"/>
    <xf numFmtId="169" fontId="33" fillId="63" borderId="0" applyNumberFormat="0" applyBorder="0" applyAlignment="0" applyProtection="0"/>
    <xf numFmtId="168" fontId="33"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1" fillId="63"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0" fontId="34" fillId="39"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0" fontId="35" fillId="6"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168" fontId="36" fillId="39" borderId="0" applyNumberFormat="0" applyBorder="0" applyAlignment="0" applyProtection="0"/>
    <xf numFmtId="169" fontId="36" fillId="39" borderId="0" applyNumberFormat="0" applyBorder="0" applyAlignment="0" applyProtection="0"/>
    <xf numFmtId="168" fontId="36" fillId="39" borderId="0" applyNumberFormat="0" applyBorder="0" applyAlignment="0" applyProtection="0"/>
    <xf numFmtId="0" fontId="34" fillId="39" borderId="0" applyNumberFormat="0" applyBorder="0" applyAlignment="0" applyProtection="0"/>
    <xf numFmtId="170" fontId="37"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1" fontId="39" fillId="0" borderId="0" applyFill="0" applyBorder="0" applyAlignment="0"/>
    <xf numFmtId="171" fontId="39"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0" fontId="38" fillId="0" borderId="0" applyFill="0" applyBorder="0" applyAlignment="0"/>
    <xf numFmtId="172" fontId="39" fillId="0" borderId="0" applyFill="0" applyBorder="0" applyAlignment="0"/>
    <xf numFmtId="173" fontId="39" fillId="0" borderId="0" applyFill="0" applyBorder="0" applyAlignment="0"/>
    <xf numFmtId="174" fontId="39" fillId="0" borderId="0" applyFill="0" applyBorder="0" applyAlignment="0"/>
    <xf numFmtId="175"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9" fontId="42"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1" fillId="9" borderId="37"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0" fontId="40"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168" fontId="42" fillId="64" borderId="44" applyNumberFormat="0" applyAlignment="0" applyProtection="0"/>
    <xf numFmtId="169" fontId="42" fillId="64" borderId="44" applyNumberFormat="0" applyAlignment="0" applyProtection="0"/>
    <xf numFmtId="168" fontId="42" fillId="64" borderId="44" applyNumberFormat="0" applyAlignment="0" applyProtection="0"/>
    <xf numFmtId="0" fontId="40" fillId="64" borderId="44" applyNumberFormat="0" applyAlignment="0" applyProtection="0"/>
    <xf numFmtId="0" fontId="43"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0" fontId="44" fillId="10" borderId="40"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169" fontId="45" fillId="65" borderId="45" applyNumberFormat="0" applyAlignment="0" applyProtection="0"/>
    <xf numFmtId="168" fontId="45" fillId="65" borderId="45" applyNumberFormat="0" applyAlignment="0" applyProtection="0"/>
    <xf numFmtId="0" fontId="43" fillId="65" borderId="45"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8"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30"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178"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9"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6"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8"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8"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166" fontId="29" fillId="0" borderId="0" applyFont="0" applyFill="0" applyBorder="0" applyAlignment="0" applyProtection="0"/>
    <xf numFmtId="166"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43" fontId="29"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9"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7" fillId="0" borderId="0"/>
    <xf numFmtId="172" fontId="39" fillId="0" borderId="0" applyFont="0" applyFill="0" applyBorder="0" applyAlignment="0" applyProtection="0"/>
    <xf numFmtId="44" fontId="2" fillId="0" borderId="0" applyFont="0" applyFill="0" applyBorder="0" applyAlignment="0" applyProtection="0"/>
    <xf numFmtId="44" fontId="8"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29"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7" fillId="0" borderId="0"/>
    <xf numFmtId="14" fontId="48" fillId="0" borderId="0" applyFill="0" applyBorder="0" applyAlignment="0"/>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46">
      <alignment vertical="center"/>
    </xf>
    <xf numFmtId="38" fontId="28" fillId="0" borderId="0" applyFont="0" applyFill="0" applyBorder="0" applyAlignment="0" applyProtection="0"/>
    <xf numFmtId="180" fontId="2" fillId="0" borderId="0" applyFont="0" applyFill="0" applyBorder="0" applyAlignment="0" applyProtection="0"/>
    <xf numFmtId="0" fontId="49" fillId="66" borderId="0" applyNumberFormat="0" applyBorder="0" applyAlignment="0" applyProtection="0"/>
    <xf numFmtId="0" fontId="49" fillId="67" borderId="0" applyNumberFormat="0" applyBorder="0" applyAlignment="0" applyProtection="0"/>
    <xf numFmtId="0" fontId="49" fillId="68" borderId="0" applyNumberFormat="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0" fontId="50"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0" fontId="51"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168" fontId="52" fillId="0" borderId="0" applyNumberFormat="0" applyFill="0" applyBorder="0" applyAlignment="0" applyProtection="0"/>
    <xf numFmtId="169" fontId="52" fillId="0" borderId="0" applyNumberFormat="0" applyFill="0" applyBorder="0" applyAlignment="0" applyProtection="0"/>
    <xf numFmtId="168" fontId="52" fillId="0" borderId="0" applyNumberFormat="0" applyFill="0" applyBorder="0" applyAlignment="0" applyProtection="0"/>
    <xf numFmtId="0" fontId="50" fillId="0" borderId="0" applyNumberFormat="0" applyFill="0" applyBorder="0" applyAlignment="0" applyProtection="0"/>
    <xf numFmtId="168" fontId="2" fillId="0" borderId="0"/>
    <xf numFmtId="0" fontId="2" fillId="0" borderId="0"/>
    <xf numFmtId="168" fontId="2" fillId="0" borderId="0"/>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38" fillId="0" borderId="3" applyNumberFormat="0" applyAlignment="0">
      <alignment horizontal="right"/>
      <protection locked="0"/>
    </xf>
    <xf numFmtId="0" fontId="53" fillId="40"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0" fontId="53" fillId="40"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0" fontId="54" fillId="5"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168" fontId="55" fillId="40" borderId="0" applyNumberFormat="0" applyBorder="0" applyAlignment="0" applyProtection="0"/>
    <xf numFmtId="169" fontId="55" fillId="40" borderId="0" applyNumberFormat="0" applyBorder="0" applyAlignment="0" applyProtection="0"/>
    <xf numFmtId="168" fontId="55" fillId="40" borderId="0" applyNumberFormat="0" applyBorder="0" applyAlignment="0" applyProtection="0"/>
    <xf numFmtId="0" fontId="53" fillId="40" borderId="0" applyNumberFormat="0" applyBorder="0" applyAlignment="0" applyProtection="0"/>
    <xf numFmtId="0" fontId="2" fillId="69" borderId="3" applyNumberFormat="0" applyFont="0" applyBorder="0" applyProtection="0">
      <alignment horizontal="center" vertical="center"/>
    </xf>
    <xf numFmtId="0" fontId="56" fillId="0" borderId="34" applyNumberFormat="0" applyAlignment="0" applyProtection="0">
      <alignment horizontal="left" vertical="center"/>
    </xf>
    <xf numFmtId="0" fontId="56" fillId="0" borderId="34" applyNumberFormat="0" applyAlignment="0" applyProtection="0">
      <alignment horizontal="left" vertical="center"/>
    </xf>
    <xf numFmtId="168" fontId="56" fillId="0" borderId="34" applyNumberFormat="0" applyAlignment="0" applyProtection="0">
      <alignment horizontal="left" vertical="center"/>
    </xf>
    <xf numFmtId="0" fontId="56" fillId="0" borderId="9">
      <alignment horizontal="left" vertical="center"/>
    </xf>
    <xf numFmtId="0" fontId="56" fillId="0" borderId="9">
      <alignment horizontal="left" vertical="center"/>
    </xf>
    <xf numFmtId="168" fontId="56" fillId="0" borderId="9">
      <alignment horizontal="left" vertical="center"/>
    </xf>
    <xf numFmtId="0" fontId="57" fillId="0" borderId="47" applyNumberFormat="0" applyFill="0" applyAlignment="0" applyProtection="0"/>
    <xf numFmtId="169" fontId="57" fillId="0" borderId="47" applyNumberFormat="0" applyFill="0" applyAlignment="0" applyProtection="0"/>
    <xf numFmtId="0"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168" fontId="57" fillId="0" borderId="47" applyNumberFormat="0" applyFill="0" applyAlignment="0" applyProtection="0"/>
    <xf numFmtId="169" fontId="57" fillId="0" borderId="47" applyNumberFormat="0" applyFill="0" applyAlignment="0" applyProtection="0"/>
    <xf numFmtId="168" fontId="57" fillId="0" borderId="47" applyNumberFormat="0" applyFill="0" applyAlignment="0" applyProtection="0"/>
    <xf numFmtId="0" fontId="57" fillId="0" borderId="47" applyNumberFormat="0" applyFill="0" applyAlignment="0" applyProtection="0"/>
    <xf numFmtId="0" fontId="58" fillId="0" borderId="48" applyNumberFormat="0" applyFill="0" applyAlignment="0" applyProtection="0"/>
    <xf numFmtId="169" fontId="58" fillId="0" borderId="48" applyNumberFormat="0" applyFill="0" applyAlignment="0" applyProtection="0"/>
    <xf numFmtId="0"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168" fontId="58" fillId="0" borderId="48" applyNumberFormat="0" applyFill="0" applyAlignment="0" applyProtection="0"/>
    <xf numFmtId="169" fontId="58" fillId="0" borderId="48" applyNumberFormat="0" applyFill="0" applyAlignment="0" applyProtection="0"/>
    <xf numFmtId="168" fontId="58" fillId="0" borderId="48" applyNumberFormat="0" applyFill="0" applyAlignment="0" applyProtection="0"/>
    <xf numFmtId="0" fontId="58" fillId="0" borderId="48" applyNumberFormat="0" applyFill="0" applyAlignment="0" applyProtection="0"/>
    <xf numFmtId="0" fontId="59" fillId="0" borderId="49" applyNumberFormat="0" applyFill="0" applyAlignment="0" applyProtection="0"/>
    <xf numFmtId="169"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168" fontId="59" fillId="0" borderId="49" applyNumberFormat="0" applyFill="0" applyAlignment="0" applyProtection="0"/>
    <xf numFmtId="169" fontId="59" fillId="0" borderId="49" applyNumberFormat="0" applyFill="0" applyAlignment="0" applyProtection="0"/>
    <xf numFmtId="168" fontId="59" fillId="0" borderId="49" applyNumberFormat="0" applyFill="0" applyAlignment="0" applyProtection="0"/>
    <xf numFmtId="0" fontId="59" fillId="0" borderId="49" applyNumberFormat="0" applyFill="0" applyAlignment="0" applyProtection="0"/>
    <xf numFmtId="0" fontId="59" fillId="0" borderId="0" applyNumberFormat="0" applyFill="0" applyBorder="0" applyAlignment="0" applyProtection="0"/>
    <xf numFmtId="169" fontId="59" fillId="0" borderId="0" applyNumberFormat="0" applyFill="0" applyBorder="0" applyAlignment="0" applyProtection="0"/>
    <xf numFmtId="0"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168" fontId="59" fillId="0" borderId="0" applyNumberFormat="0" applyFill="0" applyBorder="0" applyAlignment="0" applyProtection="0"/>
    <xf numFmtId="169" fontId="59" fillId="0" borderId="0" applyNumberFormat="0" applyFill="0" applyBorder="0" applyAlignment="0" applyProtection="0"/>
    <xf numFmtId="168" fontId="59" fillId="0" borderId="0" applyNumberFormat="0" applyFill="0" applyBorder="0" applyAlignment="0" applyProtection="0"/>
    <xf numFmtId="0" fontId="59" fillId="0" borderId="0" applyNumberFormat="0" applyFill="0" applyBorder="0" applyAlignment="0" applyProtection="0"/>
    <xf numFmtId="37" fontId="60" fillId="0" borderId="0"/>
    <xf numFmtId="168" fontId="61" fillId="0" borderId="0"/>
    <xf numFmtId="0" fontId="61" fillId="0" borderId="0"/>
    <xf numFmtId="168" fontId="61" fillId="0" borderId="0"/>
    <xf numFmtId="168" fontId="56" fillId="0" borderId="0"/>
    <xf numFmtId="0" fontId="56" fillId="0" borderId="0"/>
    <xf numFmtId="168" fontId="56" fillId="0" borderId="0"/>
    <xf numFmtId="168" fontId="62" fillId="0" borderId="0"/>
    <xf numFmtId="0" fontId="62" fillId="0" borderId="0"/>
    <xf numFmtId="168" fontId="62" fillId="0" borderId="0"/>
    <xf numFmtId="168" fontId="63" fillId="0" borderId="0"/>
    <xf numFmtId="0" fontId="63" fillId="0" borderId="0"/>
    <xf numFmtId="168" fontId="63" fillId="0" borderId="0"/>
    <xf numFmtId="168" fontId="64" fillId="0" borderId="0"/>
    <xf numFmtId="0" fontId="64" fillId="0" borderId="0"/>
    <xf numFmtId="168" fontId="64" fillId="0" borderId="0"/>
    <xf numFmtId="168" fontId="65" fillId="0" borderId="0"/>
    <xf numFmtId="0" fontId="65" fillId="0" borderId="0"/>
    <xf numFmtId="168" fontId="65" fillId="0" borderId="0"/>
    <xf numFmtId="0" fontId="64" fillId="70" borderId="8" applyFont="0" applyBorder="0">
      <alignment horizontal="center" wrapText="1"/>
    </xf>
    <xf numFmtId="3" fontId="2" fillId="71" borderId="3" applyFont="0" applyProtection="0">
      <alignment horizontal="right" vertical="center"/>
    </xf>
    <xf numFmtId="9" fontId="2" fillId="71" borderId="3" applyFont="0" applyProtection="0">
      <alignment horizontal="right" vertical="center"/>
    </xf>
    <xf numFmtId="0" fontId="2" fillId="71" borderId="8"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6" fillId="0" borderId="0" applyNumberFormat="0" applyFill="0" applyBorder="0" applyAlignment="0" applyProtection="0">
      <alignment vertical="top"/>
      <protection locked="0"/>
    </xf>
    <xf numFmtId="169" fontId="66" fillId="0" borderId="0" applyNumberFormat="0" applyFill="0" applyBorder="0" applyAlignment="0" applyProtection="0">
      <alignment vertical="top"/>
      <protection locked="0"/>
    </xf>
    <xf numFmtId="168" fontId="66" fillId="0" borderId="0" applyNumberFormat="0" applyFill="0" applyBorder="0" applyAlignment="0" applyProtection="0">
      <alignment vertical="top"/>
      <protection locked="0"/>
    </xf>
    <xf numFmtId="168" fontId="67" fillId="0" borderId="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9" fontId="70"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9" fillId="8" borderId="37"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0" fontId="68"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168" fontId="70" fillId="43" borderId="44" applyNumberFormat="0" applyAlignment="0" applyProtection="0"/>
    <xf numFmtId="169" fontId="70" fillId="43" borderId="44" applyNumberFormat="0" applyAlignment="0" applyProtection="0"/>
    <xf numFmtId="168" fontId="70" fillId="43" borderId="44" applyNumberFormat="0" applyAlignment="0" applyProtection="0"/>
    <xf numFmtId="0" fontId="68" fillId="43" borderId="44" applyNumberFormat="0" applyAlignment="0" applyProtection="0"/>
    <xf numFmtId="3" fontId="2" fillId="72" borderId="3" applyFont="0">
      <alignment horizontal="right" vertical="center"/>
      <protection locked="0"/>
    </xf>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0" fontId="71" fillId="0" borderId="50"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0" fontId="71" fillId="0" borderId="50"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0" fontId="72" fillId="0" borderId="39"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168" fontId="73" fillId="0" borderId="50" applyNumberFormat="0" applyFill="0" applyAlignment="0" applyProtection="0"/>
    <xf numFmtId="169" fontId="73" fillId="0" borderId="50" applyNumberFormat="0" applyFill="0" applyAlignment="0" applyProtection="0"/>
    <xf numFmtId="168" fontId="73" fillId="0" borderId="50" applyNumberFormat="0" applyFill="0" applyAlignment="0" applyProtection="0"/>
    <xf numFmtId="0" fontId="71" fillId="0" borderId="50"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4" fillId="73"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0" fontId="74" fillId="73"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0" fontId="75" fillId="7"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168" fontId="76" fillId="73" borderId="0" applyNumberFormat="0" applyBorder="0" applyAlignment="0" applyProtection="0"/>
    <xf numFmtId="169" fontId="76" fillId="73" borderId="0" applyNumberFormat="0" applyBorder="0" applyAlignment="0" applyProtection="0"/>
    <xf numFmtId="168" fontId="76" fillId="73" borderId="0" applyNumberFormat="0" applyBorder="0" applyAlignment="0" applyProtection="0"/>
    <xf numFmtId="0" fontId="74" fillId="73" borderId="0" applyNumberFormat="0" applyBorder="0" applyAlignment="0" applyProtection="0"/>
    <xf numFmtId="1" fontId="77" fillId="0" borderId="0" applyProtection="0"/>
    <xf numFmtId="168" fontId="28" fillId="0" borderId="51"/>
    <xf numFmtId="169" fontId="28" fillId="0" borderId="51"/>
    <xf numFmtId="168" fontId="28" fillId="0" borderId="51"/>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8" fillId="0" borderId="0"/>
    <xf numFmtId="181" fontId="2"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9" fillId="0" borderId="0"/>
    <xf numFmtId="0" fontId="79" fillId="0" borderId="0"/>
    <xf numFmtId="0" fontId="78" fillId="0" borderId="0"/>
    <xf numFmtId="179" fontId="30" fillId="0" borderId="0"/>
    <xf numFmtId="179" fontId="2" fillId="0" borderId="0"/>
    <xf numFmtId="179" fontId="2" fillId="0" borderId="0"/>
    <xf numFmtId="0" fontId="2" fillId="0" borderId="0"/>
    <xf numFmtId="0" fontId="2"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0"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30"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30"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30" fillId="0" borderId="0"/>
    <xf numFmtId="0" fontId="30" fillId="0" borderId="0"/>
    <xf numFmtId="168" fontId="30" fillId="0" borderId="0"/>
    <xf numFmtId="0" fontId="30"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68" fontId="30" fillId="0" borderId="0"/>
    <xf numFmtId="0" fontId="30" fillId="0" borderId="0"/>
    <xf numFmtId="0" fontId="30" fillId="0" borderId="0"/>
    <xf numFmtId="0" fontId="2"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9"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9" fillId="0" borderId="0"/>
    <xf numFmtId="179" fontId="30" fillId="0" borderId="0"/>
    <xf numFmtId="179" fontId="30"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30" fillId="0" borderId="0"/>
    <xf numFmtId="179" fontId="30" fillId="0" borderId="0"/>
    <xf numFmtId="179" fontId="30" fillId="0" borderId="0"/>
    <xf numFmtId="179" fontId="30" fillId="0" borderId="0"/>
    <xf numFmtId="179"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30" fillId="0" borderId="0"/>
    <xf numFmtId="179" fontId="2"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30"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7" fillId="0" borderId="0"/>
    <xf numFmtId="0" fontId="30" fillId="0" borderId="0"/>
    <xf numFmtId="0" fontId="2" fillId="0" borderId="0"/>
    <xf numFmtId="0" fontId="29" fillId="0" borderId="0"/>
    <xf numFmtId="168" fontId="27" fillId="0" borderId="0"/>
    <xf numFmtId="0" fontId="2" fillId="0" borderId="0"/>
    <xf numFmtId="0" fontId="1" fillId="0" borderId="0"/>
    <xf numFmtId="0" fontId="1" fillId="0" borderId="0"/>
    <xf numFmtId="179" fontId="3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 fillId="0" borderId="0"/>
    <xf numFmtId="179" fontId="2" fillId="0" borderId="0"/>
    <xf numFmtId="0" fontId="30" fillId="0" borderId="0"/>
    <xf numFmtId="0" fontId="30" fillId="0" borderId="0"/>
    <xf numFmtId="168" fontId="27" fillId="0" borderId="0"/>
    <xf numFmtId="0" fontId="67" fillId="0" borderId="0"/>
    <xf numFmtId="0" fontId="2" fillId="0" borderId="0"/>
    <xf numFmtId="168" fontId="27" fillId="0" borderId="0"/>
    <xf numFmtId="0" fontId="1" fillId="0" borderId="0"/>
    <xf numFmtId="179" fontId="30" fillId="0" borderId="0"/>
    <xf numFmtId="0" fontId="30" fillId="0" borderId="0"/>
    <xf numFmtId="0" fontId="30" fillId="0" borderId="0"/>
    <xf numFmtId="0" fontId="30" fillId="0" borderId="0"/>
    <xf numFmtId="0" fontId="30" fillId="0" borderId="0"/>
    <xf numFmtId="0" fontId="30" fillId="0" borderId="0"/>
    <xf numFmtId="0" fontId="30" fillId="0" borderId="0"/>
    <xf numFmtId="179" fontId="30" fillId="0" borderId="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179" fontId="2" fillId="0" borderId="0"/>
    <xf numFmtId="0" fontId="2" fillId="0" borderId="0"/>
    <xf numFmtId="179" fontId="2" fillId="0" borderId="0"/>
    <xf numFmtId="0" fontId="2" fillId="0" borderId="0"/>
    <xf numFmtId="179" fontId="2" fillId="0" borderId="0"/>
    <xf numFmtId="0" fontId="2"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9" fillId="0" borderId="0"/>
    <xf numFmtId="0" fontId="2" fillId="0" borderId="0"/>
    <xf numFmtId="0" fontId="2" fillId="0" borderId="0"/>
    <xf numFmtId="0" fontId="30" fillId="0" borderId="0"/>
    <xf numFmtId="168" fontId="27" fillId="0" borderId="0"/>
    <xf numFmtId="168" fontId="27" fillId="0" borderId="0"/>
    <xf numFmtId="0" fontId="1" fillId="0" borderId="0"/>
    <xf numFmtId="179" fontId="30" fillId="0" borderId="0"/>
    <xf numFmtId="179" fontId="30" fillId="0" borderId="0"/>
    <xf numFmtId="0" fontId="6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30" fillId="0" borderId="0"/>
    <xf numFmtId="179" fontId="30"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8" fillId="0" borderId="0"/>
    <xf numFmtId="179" fontId="30"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79" fontId="2"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30"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8" fillId="70" borderId="7"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0" fontId="8" fillId="0" borderId="0"/>
    <xf numFmtId="0" fontId="2" fillId="0" borderId="0"/>
    <xf numFmtId="179" fontId="28" fillId="0" borderId="0"/>
    <xf numFmtId="0" fontId="8"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28" fillId="0" borderId="0"/>
    <xf numFmtId="0" fontId="28" fillId="0" borderId="0"/>
    <xf numFmtId="0" fontId="28" fillId="0" borderId="0"/>
    <xf numFmtId="0" fontId="28" fillId="0" borderId="0"/>
    <xf numFmtId="179" fontId="8" fillId="0" borderId="0"/>
    <xf numFmtId="0" fontId="28" fillId="0" borderId="0"/>
    <xf numFmtId="179" fontId="28" fillId="0" borderId="0"/>
    <xf numFmtId="0" fontId="28" fillId="0" borderId="0"/>
    <xf numFmtId="0" fontId="2" fillId="0" borderId="0"/>
    <xf numFmtId="0" fontId="28"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8" fillId="0" borderId="0"/>
    <xf numFmtId="179" fontId="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28" fillId="0" borderId="0"/>
    <xf numFmtId="179" fontId="8"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8" fillId="0" borderId="0"/>
    <xf numFmtId="0" fontId="28" fillId="0" borderId="0"/>
    <xf numFmtId="168" fontId="28" fillId="0" borderId="0"/>
    <xf numFmtId="0" fontId="78" fillId="0" borderId="0"/>
    <xf numFmtId="168"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8"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8" fillId="0" borderId="0"/>
    <xf numFmtId="0" fontId="8" fillId="0" borderId="0"/>
    <xf numFmtId="0" fontId="78" fillId="0" borderId="0"/>
    <xf numFmtId="168" fontId="8" fillId="0" borderId="0"/>
    <xf numFmtId="0" fontId="78" fillId="0" borderId="0"/>
    <xf numFmtId="168" fontId="8"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179" fontId="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179" fontId="2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179" fontId="8" fillId="0" borderId="0"/>
    <xf numFmtId="179" fontId="8" fillId="0" borderId="0"/>
    <xf numFmtId="179" fontId="8" fillId="0" borderId="0"/>
    <xf numFmtId="179" fontId="8" fillId="0" borderId="0"/>
    <xf numFmtId="179" fontId="8" fillId="0" borderId="0"/>
    <xf numFmtId="0" fontId="1" fillId="0" borderId="0"/>
    <xf numFmtId="179" fontId="28"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8" fillId="0" borderId="0"/>
    <xf numFmtId="179" fontId="28" fillId="0" borderId="0"/>
    <xf numFmtId="179" fontId="28" fillId="0" borderId="0"/>
    <xf numFmtId="179" fontId="2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6" fillId="0" borderId="0"/>
    <xf numFmtId="0" fontId="2" fillId="0" borderId="0"/>
    <xf numFmtId="0" fontId="78" fillId="0" borderId="0"/>
    <xf numFmtId="168" fontId="46"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8"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0"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8" fillId="0" borderId="0"/>
    <xf numFmtId="0" fontId="2" fillId="0" borderId="0"/>
    <xf numFmtId="0" fontId="78"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79" fontId="2" fillId="0" borderId="0"/>
    <xf numFmtId="0" fontId="78"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169" fontId="2"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81" fillId="0" borderId="0"/>
    <xf numFmtId="168" fontId="2" fillId="0" borderId="0"/>
    <xf numFmtId="0" fontId="78"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0" fontId="78" fillId="0" borderId="0"/>
    <xf numFmtId="168" fontId="2" fillId="0" borderId="0"/>
    <xf numFmtId="0" fontId="78" fillId="0" borderId="0"/>
    <xf numFmtId="0" fontId="78" fillId="0" borderId="0"/>
    <xf numFmtId="0" fontId="78" fillId="0" borderId="0"/>
    <xf numFmtId="0" fontId="78" fillId="0" borderId="0"/>
    <xf numFmtId="0" fontId="78"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82" fillId="0" borderId="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168" fontId="2" fillId="0" borderId="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169"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0" borderId="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30" fillId="11" borderId="41"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9"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168" fontId="2" fillId="0" borderId="0"/>
    <xf numFmtId="0" fontId="2" fillId="74" borderId="52" applyNumberFormat="0" applyFont="0" applyAlignment="0" applyProtection="0"/>
    <xf numFmtId="0" fontId="2" fillId="74" borderId="52" applyNumberFormat="0" applyFont="0" applyAlignment="0" applyProtection="0"/>
    <xf numFmtId="169" fontId="2" fillId="0" borderId="0"/>
    <xf numFmtId="168" fontId="2" fillId="0" borderId="0"/>
    <xf numFmtId="168" fontId="2" fillId="0" borderId="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0" fontId="2" fillId="74" borderId="52"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3" fillId="0" borderId="0">
      <alignment horizontal="left"/>
    </xf>
    <xf numFmtId="0" fontId="2" fillId="0" borderId="0"/>
    <xf numFmtId="0" fontId="2" fillId="0" borderId="0"/>
    <xf numFmtId="168" fontId="2" fillId="0" borderId="0"/>
    <xf numFmtId="3" fontId="2" fillId="75" borderId="3" applyFont="0">
      <alignment horizontal="right" vertical="center"/>
      <protection locked="0"/>
    </xf>
    <xf numFmtId="168" fontId="84" fillId="0" borderId="0"/>
    <xf numFmtId="0" fontId="84" fillId="0" borderId="0"/>
    <xf numFmtId="168" fontId="84" fillId="0" borderId="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9" fontId="87"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6" fillId="9" borderId="38"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0" fontId="85"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168" fontId="87" fillId="64" borderId="53" applyNumberFormat="0" applyAlignment="0" applyProtection="0"/>
    <xf numFmtId="169" fontId="87" fillId="64" borderId="53" applyNumberFormat="0" applyAlignment="0" applyProtection="0"/>
    <xf numFmtId="168" fontId="87" fillId="64" borderId="53" applyNumberFormat="0" applyAlignment="0" applyProtection="0"/>
    <xf numFmtId="0" fontId="85" fillId="64" borderId="53" applyNumberFormat="0" applyAlignment="0" applyProtection="0"/>
    <xf numFmtId="0" fontId="27" fillId="0" borderId="0"/>
    <xf numFmtId="175" fontId="39" fillId="0" borderId="0" applyFont="0" applyFill="0" applyBorder="0" applyAlignment="0" applyProtection="0"/>
    <xf numFmtId="186" fontId="3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46" fillId="0" borderId="0" applyFont="0" applyFill="0" applyBorder="0" applyAlignment="0" applyProtection="0"/>
    <xf numFmtId="9" fontId="4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88" fillId="0" borderId="0" applyFont="0" applyFill="0" applyBorder="0" applyAlignment="0" applyProtection="0"/>
    <xf numFmtId="9" fontId="2"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9"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9" fillId="0" borderId="0" applyFill="0" applyBorder="0" applyAlignment="0"/>
    <xf numFmtId="172" fontId="39" fillId="0" borderId="0" applyFill="0" applyBorder="0" applyAlignment="0"/>
    <xf numFmtId="171" fontId="39" fillId="0" borderId="0" applyFill="0" applyBorder="0" applyAlignment="0"/>
    <xf numFmtId="176" fontId="39" fillId="0" borderId="0" applyFill="0" applyBorder="0" applyAlignment="0"/>
    <xf numFmtId="172" fontId="39" fillId="0" borderId="0" applyFill="0" applyBorder="0" applyAlignment="0"/>
    <xf numFmtId="168" fontId="2" fillId="0" borderId="0"/>
    <xf numFmtId="0" fontId="2" fillId="0" borderId="0"/>
    <xf numFmtId="168" fontId="2" fillId="0" borderId="0"/>
    <xf numFmtId="187" fontId="67" fillId="0" borderId="3" applyNumberFormat="0">
      <alignment horizontal="center" vertical="top" wrapText="1"/>
    </xf>
    <xf numFmtId="0" fontId="89" fillId="0" borderId="0" applyNumberFormat="0" applyFill="0" applyBorder="0" applyAlignment="0" applyProtection="0"/>
    <xf numFmtId="3" fontId="2" fillId="70" borderId="3" applyFont="0">
      <alignment horizontal="right" vertical="center"/>
    </xf>
    <xf numFmtId="188" fontId="2" fillId="70" borderId="3" applyFont="0">
      <alignment horizontal="right" vertical="center"/>
    </xf>
    <xf numFmtId="0" fontId="90" fillId="0" borderId="0"/>
    <xf numFmtId="0" fontId="27" fillId="0" borderId="0"/>
    <xf numFmtId="0" fontId="91" fillId="0" borderId="0"/>
    <xf numFmtId="0" fontId="91" fillId="0" borderId="0"/>
    <xf numFmtId="168" fontId="27" fillId="0" borderId="0"/>
    <xf numFmtId="168" fontId="27" fillId="0" borderId="0"/>
    <xf numFmtId="0" fontId="92" fillId="0" borderId="0"/>
    <xf numFmtId="0" fontId="93" fillId="0" borderId="0"/>
    <xf numFmtId="0" fontId="92" fillId="0" borderId="0"/>
    <xf numFmtId="0" fontId="92" fillId="0" borderId="0"/>
    <xf numFmtId="0" fontId="92" fillId="0" borderId="0"/>
    <xf numFmtId="0" fontId="92" fillId="0" borderId="0"/>
    <xf numFmtId="0" fontId="92" fillId="0" borderId="0"/>
    <xf numFmtId="49" fontId="48" fillId="0" borderId="0" applyFill="0" applyBorder="0" applyAlignment="0"/>
    <xf numFmtId="189" fontId="39" fillId="0" borderId="0" applyFill="0" applyBorder="0" applyAlignment="0"/>
    <xf numFmtId="190" fontId="39" fillId="0" borderId="0" applyFill="0" applyBorder="0" applyAlignment="0"/>
    <xf numFmtId="0" fontId="94" fillId="0" borderId="0">
      <alignment horizontal="center" vertical="top"/>
    </xf>
    <xf numFmtId="0" fontId="95" fillId="0" borderId="0" applyNumberFormat="0" applyFill="0" applyBorder="0" applyAlignment="0" applyProtection="0"/>
    <xf numFmtId="169" fontId="95" fillId="0" borderId="0" applyNumberFormat="0" applyFill="0" applyBorder="0" applyAlignment="0" applyProtection="0"/>
    <xf numFmtId="0"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5" fillId="0" borderId="0" applyNumberFormat="0" applyFill="0" applyBorder="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9" fontId="96"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6" fillId="0" borderId="42"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0" fontId="49"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168" fontId="96" fillId="0" borderId="54" applyNumberFormat="0" applyFill="0" applyAlignment="0" applyProtection="0"/>
    <xf numFmtId="169" fontId="96" fillId="0" borderId="54" applyNumberFormat="0" applyFill="0" applyAlignment="0" applyProtection="0"/>
    <xf numFmtId="168" fontId="96" fillId="0" borderId="54" applyNumberFormat="0" applyFill="0" applyAlignment="0" applyProtection="0"/>
    <xf numFmtId="0" fontId="49" fillId="0" borderId="54" applyNumberFormat="0" applyFill="0" applyAlignment="0" applyProtection="0"/>
    <xf numFmtId="0" fontId="27" fillId="0" borderId="55"/>
    <xf numFmtId="185" fontId="83"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8" fillId="0" borderId="0" applyFont="0" applyFill="0" applyBorder="0" applyAlignment="0" applyProtection="0"/>
    <xf numFmtId="192" fontId="2" fillId="0" borderId="0" applyFon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0" fontId="97"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168" fontId="98" fillId="0" borderId="0" applyNumberFormat="0" applyFill="0" applyBorder="0" applyAlignment="0" applyProtection="0"/>
    <xf numFmtId="169" fontId="98" fillId="0" borderId="0" applyNumberFormat="0" applyFill="0" applyBorder="0" applyAlignment="0" applyProtection="0"/>
    <xf numFmtId="168" fontId="98" fillId="0" borderId="0" applyNumberFormat="0" applyFill="0" applyBorder="0" applyAlignment="0" applyProtection="0"/>
    <xf numFmtId="0" fontId="97" fillId="0" borderId="0" applyNumberFormat="0" applyFill="0" applyBorder="0" applyAlignment="0" applyProtection="0"/>
    <xf numFmtId="1" fontId="99" fillId="0" borderId="0" applyFill="0" applyProtection="0">
      <alignment horizontal="right"/>
    </xf>
    <xf numFmtId="42" fontId="100" fillId="0" borderId="0" applyFont="0" applyFill="0" applyBorder="0" applyAlignment="0" applyProtection="0"/>
    <xf numFmtId="44" fontId="100" fillId="0" borderId="0" applyFont="0" applyFill="0" applyBorder="0" applyAlignment="0" applyProtection="0"/>
    <xf numFmtId="0" fontId="101" fillId="0" borderId="0"/>
    <xf numFmtId="0" fontId="102" fillId="0" borderId="0"/>
    <xf numFmtId="38" fontId="28" fillId="0" borderId="0" applyFont="0" applyFill="0" applyBorder="0" applyAlignment="0" applyProtection="0"/>
    <xf numFmtId="40" fontId="28" fillId="0" borderId="0" applyFont="0" applyFill="0" applyBorder="0" applyAlignment="0" applyProtection="0"/>
    <xf numFmtId="41" fontId="100" fillId="0" borderId="0" applyFont="0" applyFill="0" applyBorder="0" applyAlignment="0" applyProtection="0"/>
    <xf numFmtId="43" fontId="100" fillId="0" borderId="0" applyFont="0" applyFill="0" applyBorder="0" applyAlignment="0" applyProtection="0"/>
    <xf numFmtId="0" fontId="2" fillId="0" borderId="0"/>
    <xf numFmtId="9" fontId="1" fillId="0" borderId="0" applyFont="0" applyFill="0" applyBorder="0" applyAlignment="0" applyProtection="0"/>
    <xf numFmtId="0" fontId="49" fillId="0" borderId="114" applyNumberFormat="0" applyFill="0" applyAlignment="0" applyProtection="0"/>
    <xf numFmtId="168" fontId="96" fillId="0" borderId="114" applyNumberFormat="0" applyFill="0" applyAlignment="0" applyProtection="0"/>
    <xf numFmtId="169" fontId="96" fillId="0" borderId="114" applyNumberFormat="0" applyFill="0" applyAlignment="0" applyProtection="0"/>
    <xf numFmtId="168" fontId="96" fillId="0" borderId="114" applyNumberFormat="0" applyFill="0" applyAlignment="0" applyProtection="0"/>
    <xf numFmtId="168" fontId="96" fillId="0" borderId="114" applyNumberFormat="0" applyFill="0" applyAlignment="0" applyProtection="0"/>
    <xf numFmtId="169" fontId="96" fillId="0" borderId="114" applyNumberFormat="0" applyFill="0" applyAlignment="0" applyProtection="0"/>
    <xf numFmtId="168" fontId="96" fillId="0" borderId="114" applyNumberFormat="0" applyFill="0" applyAlignment="0" applyProtection="0"/>
    <xf numFmtId="168" fontId="96" fillId="0" borderId="114" applyNumberFormat="0" applyFill="0" applyAlignment="0" applyProtection="0"/>
    <xf numFmtId="169" fontId="96" fillId="0" borderId="114" applyNumberFormat="0" applyFill="0" applyAlignment="0" applyProtection="0"/>
    <xf numFmtId="168" fontId="96" fillId="0" borderId="114" applyNumberFormat="0" applyFill="0" applyAlignment="0" applyProtection="0"/>
    <xf numFmtId="168" fontId="96" fillId="0" borderId="114" applyNumberFormat="0" applyFill="0" applyAlignment="0" applyProtection="0"/>
    <xf numFmtId="169" fontId="96" fillId="0" borderId="114" applyNumberFormat="0" applyFill="0" applyAlignment="0" applyProtection="0"/>
    <xf numFmtId="168" fontId="96"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169" fontId="96"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168" fontId="96"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168" fontId="96"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0" fontId="49" fillId="0" borderId="114" applyNumberFormat="0" applyFill="0" applyAlignment="0" applyProtection="0"/>
    <xf numFmtId="188" fontId="2" fillId="70" borderId="108" applyFont="0">
      <alignment horizontal="right" vertical="center"/>
    </xf>
    <xf numFmtId="3" fontId="2" fillId="70" borderId="108" applyFont="0">
      <alignment horizontal="right" vertical="center"/>
    </xf>
    <xf numFmtId="0" fontId="85" fillId="64" borderId="113" applyNumberFormat="0" applyAlignment="0" applyProtection="0"/>
    <xf numFmtId="168" fontId="87" fillId="64" borderId="113" applyNumberFormat="0" applyAlignment="0" applyProtection="0"/>
    <xf numFmtId="169" fontId="87" fillId="64" borderId="113" applyNumberFormat="0" applyAlignment="0" applyProtection="0"/>
    <xf numFmtId="168" fontId="87" fillId="64" borderId="113" applyNumberFormat="0" applyAlignment="0" applyProtection="0"/>
    <xf numFmtId="168" fontId="87" fillId="64" borderId="113" applyNumberFormat="0" applyAlignment="0" applyProtection="0"/>
    <xf numFmtId="169" fontId="87" fillId="64" borderId="113" applyNumberFormat="0" applyAlignment="0" applyProtection="0"/>
    <xf numFmtId="168" fontId="87" fillId="64" borderId="113" applyNumberFormat="0" applyAlignment="0" applyProtection="0"/>
    <xf numFmtId="168" fontId="87" fillId="64" borderId="113" applyNumberFormat="0" applyAlignment="0" applyProtection="0"/>
    <xf numFmtId="169" fontId="87" fillId="64" borderId="113" applyNumberFormat="0" applyAlignment="0" applyProtection="0"/>
    <xf numFmtId="168" fontId="87" fillId="64" borderId="113" applyNumberFormat="0" applyAlignment="0" applyProtection="0"/>
    <xf numFmtId="168" fontId="87" fillId="64" borderId="113" applyNumberFormat="0" applyAlignment="0" applyProtection="0"/>
    <xf numFmtId="169" fontId="87" fillId="64" borderId="113" applyNumberFormat="0" applyAlignment="0" applyProtection="0"/>
    <xf numFmtId="168" fontId="87"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169" fontId="87"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168" fontId="87"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168" fontId="87"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0" fontId="85" fillId="64" borderId="113" applyNumberFormat="0" applyAlignment="0" applyProtection="0"/>
    <xf numFmtId="3" fontId="2" fillId="75" borderId="108" applyFont="0">
      <alignment horizontal="right" vertical="center"/>
      <protection locked="0"/>
    </xf>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 fillId="74" borderId="112" applyNumberFormat="0" applyFont="0" applyAlignment="0" applyProtection="0"/>
    <xf numFmtId="0" fontId="29" fillId="74" borderId="112" applyNumberFormat="0" applyFont="0" applyAlignment="0" applyProtection="0"/>
    <xf numFmtId="0" fontId="2" fillId="74" borderId="112" applyNumberFormat="0" applyFont="0" applyAlignment="0" applyProtection="0"/>
    <xf numFmtId="0" fontId="2"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0" fontId="29" fillId="74" borderId="112" applyNumberFormat="0" applyFont="0" applyAlignment="0" applyProtection="0"/>
    <xf numFmtId="3" fontId="2" fillId="72" borderId="108" applyFont="0">
      <alignment horizontal="right" vertical="center"/>
      <protection locked="0"/>
    </xf>
    <xf numFmtId="0" fontId="68" fillId="43" borderId="111" applyNumberFormat="0" applyAlignment="0" applyProtection="0"/>
    <xf numFmtId="168" fontId="70" fillId="43" borderId="111" applyNumberFormat="0" applyAlignment="0" applyProtection="0"/>
    <xf numFmtId="169" fontId="70" fillId="43" borderId="111" applyNumberFormat="0" applyAlignment="0" applyProtection="0"/>
    <xf numFmtId="168" fontId="70" fillId="43" borderId="111" applyNumberFormat="0" applyAlignment="0" applyProtection="0"/>
    <xf numFmtId="168" fontId="70" fillId="43" borderId="111" applyNumberFormat="0" applyAlignment="0" applyProtection="0"/>
    <xf numFmtId="169" fontId="70" fillId="43" borderId="111" applyNumberFormat="0" applyAlignment="0" applyProtection="0"/>
    <xf numFmtId="168" fontId="70" fillId="43" borderId="111" applyNumberFormat="0" applyAlignment="0" applyProtection="0"/>
    <xf numFmtId="168" fontId="70" fillId="43" borderId="111" applyNumberFormat="0" applyAlignment="0" applyProtection="0"/>
    <xf numFmtId="169" fontId="70" fillId="43" borderId="111" applyNumberFormat="0" applyAlignment="0" applyProtection="0"/>
    <xf numFmtId="168" fontId="70" fillId="43" borderId="111" applyNumberFormat="0" applyAlignment="0" applyProtection="0"/>
    <xf numFmtId="168" fontId="70" fillId="43" borderId="111" applyNumberFormat="0" applyAlignment="0" applyProtection="0"/>
    <xf numFmtId="169" fontId="70" fillId="43" borderId="111" applyNumberFormat="0" applyAlignment="0" applyProtection="0"/>
    <xf numFmtId="168" fontId="70"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169" fontId="70"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168" fontId="70"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168" fontId="70"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68" fillId="43" borderId="111" applyNumberFormat="0" applyAlignment="0" applyProtection="0"/>
    <xf numFmtId="0" fontId="2" fillId="71" borderId="109" applyNumberFormat="0" applyFont="0" applyBorder="0" applyProtection="0">
      <alignment horizontal="left" vertical="center"/>
    </xf>
    <xf numFmtId="9" fontId="2" fillId="71" borderId="108" applyFont="0" applyProtection="0">
      <alignment horizontal="right" vertical="center"/>
    </xf>
    <xf numFmtId="3" fontId="2" fillId="71" borderId="108" applyFont="0" applyProtection="0">
      <alignment horizontal="right" vertical="center"/>
    </xf>
    <xf numFmtId="0" fontId="64" fillId="70" borderId="109" applyFont="0" applyBorder="0">
      <alignment horizontal="center" wrapText="1"/>
    </xf>
    <xf numFmtId="168" fontId="56" fillId="0" borderId="106">
      <alignment horizontal="left" vertical="center"/>
    </xf>
    <xf numFmtId="0" fontId="56" fillId="0" borderId="106">
      <alignment horizontal="left" vertical="center"/>
    </xf>
    <xf numFmtId="0" fontId="56" fillId="0" borderId="106">
      <alignment horizontal="left" vertical="center"/>
    </xf>
    <xf numFmtId="0" fontId="2" fillId="69" borderId="108" applyNumberFormat="0" applyFont="0" applyBorder="0" applyProtection="0">
      <alignment horizontal="center" vertical="center"/>
    </xf>
    <xf numFmtId="0" fontId="38" fillId="0" borderId="108" applyNumberFormat="0" applyAlignment="0">
      <alignment horizontal="right"/>
      <protection locked="0"/>
    </xf>
    <xf numFmtId="0" fontId="38" fillId="0" borderId="108" applyNumberFormat="0" applyAlignment="0">
      <alignment horizontal="right"/>
      <protection locked="0"/>
    </xf>
    <xf numFmtId="0" fontId="38" fillId="0" borderId="108" applyNumberFormat="0" applyAlignment="0">
      <alignment horizontal="right"/>
      <protection locked="0"/>
    </xf>
    <xf numFmtId="0" fontId="38" fillId="0" borderId="108" applyNumberFormat="0" applyAlignment="0">
      <alignment horizontal="right"/>
      <protection locked="0"/>
    </xf>
    <xf numFmtId="0" fontId="38" fillId="0" borderId="108" applyNumberFormat="0" applyAlignment="0">
      <alignment horizontal="right"/>
      <protection locked="0"/>
    </xf>
    <xf numFmtId="0" fontId="38" fillId="0" borderId="108" applyNumberFormat="0" applyAlignment="0">
      <alignment horizontal="right"/>
      <protection locked="0"/>
    </xf>
    <xf numFmtId="0" fontId="38" fillId="0" borderId="108" applyNumberFormat="0" applyAlignment="0">
      <alignment horizontal="right"/>
      <protection locked="0"/>
    </xf>
    <xf numFmtId="0" fontId="38" fillId="0" borderId="108" applyNumberFormat="0" applyAlignment="0">
      <alignment horizontal="right"/>
      <protection locked="0"/>
    </xf>
    <xf numFmtId="0" fontId="38" fillId="0" borderId="108" applyNumberFormat="0" applyAlignment="0">
      <alignment horizontal="right"/>
      <protection locked="0"/>
    </xf>
    <xf numFmtId="0" fontId="38" fillId="0" borderId="108" applyNumberFormat="0" applyAlignment="0">
      <alignment horizontal="right"/>
      <protection locked="0"/>
    </xf>
    <xf numFmtId="0" fontId="40" fillId="64" borderId="111" applyNumberFormat="0" applyAlignment="0" applyProtection="0"/>
    <xf numFmtId="168" fontId="42" fillId="64" borderId="111" applyNumberFormat="0" applyAlignment="0" applyProtection="0"/>
    <xf numFmtId="169" fontId="42" fillId="64" borderId="111" applyNumberFormat="0" applyAlignment="0" applyProtection="0"/>
    <xf numFmtId="168" fontId="42" fillId="64" borderId="111" applyNumberFormat="0" applyAlignment="0" applyProtection="0"/>
    <xf numFmtId="168" fontId="42" fillId="64" borderId="111" applyNumberFormat="0" applyAlignment="0" applyProtection="0"/>
    <xf numFmtId="169" fontId="42" fillId="64" borderId="111" applyNumberFormat="0" applyAlignment="0" applyProtection="0"/>
    <xf numFmtId="168" fontId="42" fillId="64" borderId="111" applyNumberFormat="0" applyAlignment="0" applyProtection="0"/>
    <xf numFmtId="168" fontId="42" fillId="64" borderId="111" applyNumberFormat="0" applyAlignment="0" applyProtection="0"/>
    <xf numFmtId="169" fontId="42" fillId="64" borderId="111" applyNumberFormat="0" applyAlignment="0" applyProtection="0"/>
    <xf numFmtId="168" fontId="42" fillId="64" borderId="111" applyNumberFormat="0" applyAlignment="0" applyProtection="0"/>
    <xf numFmtId="168" fontId="42" fillId="64" borderId="111" applyNumberFormat="0" applyAlignment="0" applyProtection="0"/>
    <xf numFmtId="169" fontId="42" fillId="64" borderId="111" applyNumberFormat="0" applyAlignment="0" applyProtection="0"/>
    <xf numFmtId="168" fontId="42"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169" fontId="42"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168" fontId="42"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168" fontId="42"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40" fillId="64" borderId="111" applyNumberFormat="0" applyAlignment="0" applyProtection="0"/>
    <xf numFmtId="0" fontId="1" fillId="0" borderId="0"/>
    <xf numFmtId="169" fontId="28" fillId="37" borderId="0"/>
    <xf numFmtId="0" fontId="2" fillId="0" borderId="0">
      <alignment vertical="center"/>
    </xf>
    <xf numFmtId="166" fontId="1" fillId="0" borderId="0" applyFont="0" applyFill="0" applyBorder="0" applyAlignment="0" applyProtection="0"/>
    <xf numFmtId="0" fontId="85" fillId="64" borderId="150" applyNumberFormat="0" applyAlignment="0" applyProtection="0"/>
    <xf numFmtId="0" fontId="85" fillId="64" borderId="150" applyNumberFormat="0" applyAlignment="0" applyProtection="0"/>
    <xf numFmtId="168" fontId="87"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 fillId="74" borderId="149" applyNumberFormat="0" applyFont="0" applyAlignment="0" applyProtection="0"/>
    <xf numFmtId="0" fontId="29" fillId="74" borderId="149" applyNumberFormat="0" applyFont="0" applyAlignment="0" applyProtection="0"/>
    <xf numFmtId="0" fontId="2" fillId="74" borderId="149" applyNumberFormat="0" applyFont="0" applyAlignment="0" applyProtection="0"/>
    <xf numFmtId="0" fontId="2"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29" fillId="74" borderId="149" applyNumberFormat="0" applyFon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168" fontId="42"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168" fontId="42"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169" fontId="42"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0" fontId="40" fillId="64" borderId="143" applyNumberFormat="0" applyAlignment="0" applyProtection="0"/>
    <xf numFmtId="168" fontId="42" fillId="64" borderId="143" applyNumberFormat="0" applyAlignment="0" applyProtection="0"/>
    <xf numFmtId="169" fontId="42" fillId="64" borderId="143" applyNumberFormat="0" applyAlignment="0" applyProtection="0"/>
    <xf numFmtId="168" fontId="42" fillId="64" borderId="143" applyNumberFormat="0" applyAlignment="0" applyProtection="0"/>
    <xf numFmtId="168" fontId="42" fillId="64" borderId="143" applyNumberFormat="0" applyAlignment="0" applyProtection="0"/>
    <xf numFmtId="169" fontId="42" fillId="64" borderId="143" applyNumberFormat="0" applyAlignment="0" applyProtection="0"/>
    <xf numFmtId="168" fontId="42" fillId="64" borderId="143" applyNumberFormat="0" applyAlignment="0" applyProtection="0"/>
    <xf numFmtId="168" fontId="42" fillId="64" borderId="143" applyNumberFormat="0" applyAlignment="0" applyProtection="0"/>
    <xf numFmtId="169" fontId="42" fillId="64" borderId="143" applyNumberFormat="0" applyAlignment="0" applyProtection="0"/>
    <xf numFmtId="168" fontId="42" fillId="64" borderId="143" applyNumberFormat="0" applyAlignment="0" applyProtection="0"/>
    <xf numFmtId="168" fontId="42" fillId="64" borderId="143" applyNumberFormat="0" applyAlignment="0" applyProtection="0"/>
    <xf numFmtId="169" fontId="42" fillId="64" borderId="143" applyNumberFormat="0" applyAlignment="0" applyProtection="0"/>
    <xf numFmtId="168" fontId="42" fillId="64" borderId="143" applyNumberFormat="0" applyAlignment="0" applyProtection="0"/>
    <xf numFmtId="0" fontId="40" fillId="64"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168" fontId="70"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168" fontId="70"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169" fontId="70"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0" fontId="68" fillId="43" borderId="143" applyNumberFormat="0" applyAlignment="0" applyProtection="0"/>
    <xf numFmtId="168" fontId="70" fillId="43" borderId="143" applyNumberFormat="0" applyAlignment="0" applyProtection="0"/>
    <xf numFmtId="169" fontId="70" fillId="43" borderId="143" applyNumberFormat="0" applyAlignment="0" applyProtection="0"/>
    <xf numFmtId="168" fontId="70" fillId="43" borderId="143" applyNumberFormat="0" applyAlignment="0" applyProtection="0"/>
    <xf numFmtId="168" fontId="70" fillId="43" borderId="143" applyNumberFormat="0" applyAlignment="0" applyProtection="0"/>
    <xf numFmtId="169" fontId="70" fillId="43" borderId="143" applyNumberFormat="0" applyAlignment="0" applyProtection="0"/>
    <xf numFmtId="168" fontId="70" fillId="43" borderId="143" applyNumberFormat="0" applyAlignment="0" applyProtection="0"/>
    <xf numFmtId="168" fontId="70" fillId="43" borderId="143" applyNumberFormat="0" applyAlignment="0" applyProtection="0"/>
    <xf numFmtId="169" fontId="70" fillId="43" borderId="143" applyNumberFormat="0" applyAlignment="0" applyProtection="0"/>
    <xf numFmtId="168" fontId="70" fillId="43" borderId="143" applyNumberFormat="0" applyAlignment="0" applyProtection="0"/>
    <xf numFmtId="168" fontId="70" fillId="43" borderId="143" applyNumberFormat="0" applyAlignment="0" applyProtection="0"/>
    <xf numFmtId="169" fontId="70" fillId="43" borderId="143" applyNumberFormat="0" applyAlignment="0" applyProtection="0"/>
    <xf numFmtId="168" fontId="70" fillId="43" borderId="143" applyNumberFormat="0" applyAlignment="0" applyProtection="0"/>
    <xf numFmtId="0" fontId="68" fillId="43" borderId="143" applyNumberFormat="0" applyAlignment="0" applyProtection="0"/>
    <xf numFmtId="0" fontId="68" fillId="43" borderId="148" applyNumberFormat="0" applyAlignment="0" applyProtection="0"/>
    <xf numFmtId="168" fontId="70" fillId="43" borderId="148" applyNumberFormat="0" applyAlignment="0" applyProtection="0"/>
    <xf numFmtId="169" fontId="70" fillId="43" borderId="148" applyNumberFormat="0" applyAlignment="0" applyProtection="0"/>
    <xf numFmtId="168" fontId="70" fillId="43" borderId="148" applyNumberFormat="0" applyAlignment="0" applyProtection="0"/>
    <xf numFmtId="168" fontId="70" fillId="43" borderId="148" applyNumberFormat="0" applyAlignment="0" applyProtection="0"/>
    <xf numFmtId="169" fontId="70" fillId="43" borderId="148" applyNumberFormat="0" applyAlignment="0" applyProtection="0"/>
    <xf numFmtId="168" fontId="70" fillId="43" borderId="148" applyNumberFormat="0" applyAlignment="0" applyProtection="0"/>
    <xf numFmtId="168" fontId="70" fillId="43" borderId="148" applyNumberFormat="0" applyAlignment="0" applyProtection="0"/>
    <xf numFmtId="169" fontId="70" fillId="43" borderId="148" applyNumberFormat="0" applyAlignment="0" applyProtection="0"/>
    <xf numFmtId="168" fontId="70" fillId="43" borderId="148" applyNumberFormat="0" applyAlignment="0" applyProtection="0"/>
    <xf numFmtId="168" fontId="70" fillId="43" borderId="148" applyNumberFormat="0" applyAlignment="0" applyProtection="0"/>
    <xf numFmtId="169" fontId="70" fillId="43" borderId="148" applyNumberFormat="0" applyAlignment="0" applyProtection="0"/>
    <xf numFmtId="168" fontId="70"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169" fontId="70"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168" fontId="70"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168" fontId="70"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0" fontId="68" fillId="43" borderId="148" applyNumberFormat="0" applyAlignment="0" applyProtection="0"/>
    <xf numFmtId="168" fontId="56" fillId="0" borderId="147">
      <alignment horizontal="left" vertical="center"/>
    </xf>
    <xf numFmtId="0" fontId="56" fillId="0" borderId="147">
      <alignment horizontal="left" vertical="center"/>
    </xf>
    <xf numFmtId="0" fontId="56" fillId="0" borderId="147">
      <alignment horizontal="left" vertical="center"/>
    </xf>
    <xf numFmtId="0" fontId="40" fillId="64" borderId="148" applyNumberFormat="0" applyAlignment="0" applyProtection="0"/>
    <xf numFmtId="168" fontId="42" fillId="64" borderId="148" applyNumberFormat="0" applyAlignment="0" applyProtection="0"/>
    <xf numFmtId="169" fontId="42" fillId="64" borderId="148" applyNumberFormat="0" applyAlignment="0" applyProtection="0"/>
    <xf numFmtId="168" fontId="42" fillId="64" borderId="148" applyNumberFormat="0" applyAlignment="0" applyProtection="0"/>
    <xf numFmtId="168" fontId="42" fillId="64" borderId="148" applyNumberFormat="0" applyAlignment="0" applyProtection="0"/>
    <xf numFmtId="169" fontId="42" fillId="64" borderId="148" applyNumberFormat="0" applyAlignment="0" applyProtection="0"/>
    <xf numFmtId="168" fontId="42" fillId="64" borderId="148" applyNumberFormat="0" applyAlignment="0" applyProtection="0"/>
    <xf numFmtId="168" fontId="42" fillId="64" borderId="148" applyNumberFormat="0" applyAlignment="0" applyProtection="0"/>
    <xf numFmtId="169" fontId="42" fillId="64" borderId="148" applyNumberFormat="0" applyAlignment="0" applyProtection="0"/>
    <xf numFmtId="168" fontId="42" fillId="64" borderId="148" applyNumberFormat="0" applyAlignment="0" applyProtection="0"/>
    <xf numFmtId="168" fontId="42" fillId="64" borderId="148" applyNumberFormat="0" applyAlignment="0" applyProtection="0"/>
    <xf numFmtId="169" fontId="42" fillId="64" borderId="148" applyNumberFormat="0" applyAlignment="0" applyProtection="0"/>
    <xf numFmtId="168" fontId="42"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169" fontId="42"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168" fontId="42"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168" fontId="42"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40" fillId="64" borderId="148" applyNumberForma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9" fillId="74" borderId="144" applyNumberFormat="0" applyFont="0" applyAlignment="0" applyProtection="0"/>
    <xf numFmtId="0" fontId="2"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9"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2" fillId="74" borderId="144" applyNumberFormat="0" applyFon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168" fontId="87"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168" fontId="87"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169" fontId="87"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0" fontId="85" fillId="64" borderId="145" applyNumberFormat="0" applyAlignment="0" applyProtection="0"/>
    <xf numFmtId="168" fontId="87" fillId="64" borderId="145" applyNumberFormat="0" applyAlignment="0" applyProtection="0"/>
    <xf numFmtId="169" fontId="87" fillId="64" borderId="145" applyNumberFormat="0" applyAlignment="0" applyProtection="0"/>
    <xf numFmtId="168" fontId="87" fillId="64" borderId="145" applyNumberFormat="0" applyAlignment="0" applyProtection="0"/>
    <xf numFmtId="168" fontId="87" fillId="64" borderId="145" applyNumberFormat="0" applyAlignment="0" applyProtection="0"/>
    <xf numFmtId="169" fontId="87" fillId="64" borderId="145" applyNumberFormat="0" applyAlignment="0" applyProtection="0"/>
    <xf numFmtId="168" fontId="87" fillId="64" borderId="145" applyNumberFormat="0" applyAlignment="0" applyProtection="0"/>
    <xf numFmtId="168" fontId="87" fillId="64" borderId="145" applyNumberFormat="0" applyAlignment="0" applyProtection="0"/>
    <xf numFmtId="169" fontId="87" fillId="64" borderId="145" applyNumberFormat="0" applyAlignment="0" applyProtection="0"/>
    <xf numFmtId="168" fontId="87" fillId="64" borderId="145" applyNumberFormat="0" applyAlignment="0" applyProtection="0"/>
    <xf numFmtId="168" fontId="87" fillId="64" borderId="145" applyNumberFormat="0" applyAlignment="0" applyProtection="0"/>
    <xf numFmtId="169" fontId="87" fillId="64" borderId="145" applyNumberFormat="0" applyAlignment="0" applyProtection="0"/>
    <xf numFmtId="168" fontId="87" fillId="64" borderId="145" applyNumberFormat="0" applyAlignment="0" applyProtection="0"/>
    <xf numFmtId="0" fontId="85" fillId="64" borderId="145" applyNumberFormat="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168" fontId="96"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168" fontId="96"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169" fontId="96"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0" fontId="49" fillId="0" borderId="146" applyNumberFormat="0" applyFill="0" applyAlignment="0" applyProtection="0"/>
    <xf numFmtId="168" fontId="96" fillId="0" borderId="146" applyNumberFormat="0" applyFill="0" applyAlignment="0" applyProtection="0"/>
    <xf numFmtId="169" fontId="96" fillId="0" borderId="146" applyNumberFormat="0" applyFill="0" applyAlignment="0" applyProtection="0"/>
    <xf numFmtId="168" fontId="96" fillId="0" borderId="146" applyNumberFormat="0" applyFill="0" applyAlignment="0" applyProtection="0"/>
    <xf numFmtId="168" fontId="96" fillId="0" borderId="146" applyNumberFormat="0" applyFill="0" applyAlignment="0" applyProtection="0"/>
    <xf numFmtId="169" fontId="96" fillId="0" borderId="146" applyNumberFormat="0" applyFill="0" applyAlignment="0" applyProtection="0"/>
    <xf numFmtId="168" fontId="96" fillId="0" borderId="146" applyNumberFormat="0" applyFill="0" applyAlignment="0" applyProtection="0"/>
    <xf numFmtId="168" fontId="96" fillId="0" borderId="146" applyNumberFormat="0" applyFill="0" applyAlignment="0" applyProtection="0"/>
    <xf numFmtId="169" fontId="96" fillId="0" borderId="146" applyNumberFormat="0" applyFill="0" applyAlignment="0" applyProtection="0"/>
    <xf numFmtId="168" fontId="96" fillId="0" borderId="146" applyNumberFormat="0" applyFill="0" applyAlignment="0" applyProtection="0"/>
    <xf numFmtId="168" fontId="96" fillId="0" borderId="146" applyNumberFormat="0" applyFill="0" applyAlignment="0" applyProtection="0"/>
    <xf numFmtId="169" fontId="96" fillId="0" borderId="146" applyNumberFormat="0" applyFill="0" applyAlignment="0" applyProtection="0"/>
    <xf numFmtId="168" fontId="96" fillId="0" borderId="146" applyNumberFormat="0" applyFill="0" applyAlignment="0" applyProtection="0"/>
    <xf numFmtId="0" fontId="49" fillId="0" borderId="146" applyNumberFormat="0" applyFill="0" applyAlignment="0" applyProtection="0"/>
    <xf numFmtId="0" fontId="85" fillId="64" borderId="150" applyNumberFormat="0" applyAlignment="0" applyProtection="0"/>
    <xf numFmtId="0" fontId="85" fillId="64" borderId="150" applyNumberFormat="0" applyAlignment="0" applyProtection="0"/>
    <xf numFmtId="168" fontId="87"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169" fontId="87"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0" fontId="85" fillId="64" borderId="150" applyNumberFormat="0" applyAlignment="0" applyProtection="0"/>
    <xf numFmtId="168" fontId="87" fillId="64" borderId="150" applyNumberFormat="0" applyAlignment="0" applyProtection="0"/>
    <xf numFmtId="169" fontId="87" fillId="64" borderId="150" applyNumberFormat="0" applyAlignment="0" applyProtection="0"/>
    <xf numFmtId="168" fontId="87" fillId="64" borderId="150" applyNumberFormat="0" applyAlignment="0" applyProtection="0"/>
    <xf numFmtId="168" fontId="87" fillId="64" borderId="150" applyNumberFormat="0" applyAlignment="0" applyProtection="0"/>
    <xf numFmtId="169" fontId="87" fillId="64" borderId="150" applyNumberFormat="0" applyAlignment="0" applyProtection="0"/>
    <xf numFmtId="168" fontId="87" fillId="64" borderId="150" applyNumberFormat="0" applyAlignment="0" applyProtection="0"/>
    <xf numFmtId="168" fontId="87" fillId="64" borderId="150" applyNumberFormat="0" applyAlignment="0" applyProtection="0"/>
    <xf numFmtId="169" fontId="87" fillId="64" borderId="150" applyNumberFormat="0" applyAlignment="0" applyProtection="0"/>
    <xf numFmtId="168" fontId="87" fillId="64" borderId="150" applyNumberFormat="0" applyAlignment="0" applyProtection="0"/>
    <xf numFmtId="168" fontId="87" fillId="64" borderId="150" applyNumberFormat="0" applyAlignment="0" applyProtection="0"/>
    <xf numFmtId="169" fontId="87" fillId="64" borderId="150" applyNumberFormat="0" applyAlignment="0" applyProtection="0"/>
    <xf numFmtId="168" fontId="87" fillId="64" borderId="150" applyNumberFormat="0" applyAlignment="0" applyProtection="0"/>
    <xf numFmtId="0" fontId="85" fillId="64" borderId="150" applyNumberFormat="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168" fontId="96"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168" fontId="96"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169" fontId="96"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0" fontId="49" fillId="0" borderId="151" applyNumberFormat="0" applyFill="0" applyAlignment="0" applyProtection="0"/>
    <xf numFmtId="168" fontId="96" fillId="0" borderId="151" applyNumberFormat="0" applyFill="0" applyAlignment="0" applyProtection="0"/>
    <xf numFmtId="169" fontId="96" fillId="0" borderId="151" applyNumberFormat="0" applyFill="0" applyAlignment="0" applyProtection="0"/>
    <xf numFmtId="168" fontId="96" fillId="0" borderId="151" applyNumberFormat="0" applyFill="0" applyAlignment="0" applyProtection="0"/>
    <xf numFmtId="168" fontId="96" fillId="0" borderId="151" applyNumberFormat="0" applyFill="0" applyAlignment="0" applyProtection="0"/>
    <xf numFmtId="169" fontId="96" fillId="0" borderId="151" applyNumberFormat="0" applyFill="0" applyAlignment="0" applyProtection="0"/>
    <xf numFmtId="168" fontId="96" fillId="0" borderId="151" applyNumberFormat="0" applyFill="0" applyAlignment="0" applyProtection="0"/>
    <xf numFmtId="168" fontId="96" fillId="0" borderId="151" applyNumberFormat="0" applyFill="0" applyAlignment="0" applyProtection="0"/>
    <xf numFmtId="169" fontId="96" fillId="0" borderId="151" applyNumberFormat="0" applyFill="0" applyAlignment="0" applyProtection="0"/>
    <xf numFmtId="168" fontId="96" fillId="0" borderId="151" applyNumberFormat="0" applyFill="0" applyAlignment="0" applyProtection="0"/>
    <xf numFmtId="168" fontId="96" fillId="0" borderId="151" applyNumberFormat="0" applyFill="0" applyAlignment="0" applyProtection="0"/>
    <xf numFmtId="169" fontId="96" fillId="0" borderId="151" applyNumberFormat="0" applyFill="0" applyAlignment="0" applyProtection="0"/>
    <xf numFmtId="168" fontId="96" fillId="0" borderId="151" applyNumberFormat="0" applyFill="0" applyAlignment="0" applyProtection="0"/>
    <xf numFmtId="0" fontId="49" fillId="0" borderId="151" applyNumberFormat="0" applyFill="0" applyAlignment="0" applyProtection="0"/>
  </cellStyleXfs>
  <cellXfs count="890">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xf numFmtId="167" fontId="3" fillId="0" borderId="0" xfId="0" applyNumberFormat="1" applyFont="1" applyFill="1" applyBorder="1" applyAlignment="1">
      <alignment horizontal="center"/>
    </xf>
    <xf numFmtId="167" fontId="0" fillId="0" borderId="0" xfId="0" applyNumberFormat="1" applyBorder="1" applyAlignment="1">
      <alignment horizontal="center"/>
    </xf>
    <xf numFmtId="167" fontId="5" fillId="0" borderId="0" xfId="0" applyNumberFormat="1" applyFont="1" applyBorder="1" applyAlignment="1">
      <alignment horizontal="center"/>
    </xf>
    <xf numFmtId="0" fontId="4" fillId="0" borderId="3" xfId="0" applyFont="1" applyBorder="1"/>
    <xf numFmtId="0" fontId="9" fillId="0" borderId="19" xfId="0" applyFont="1" applyBorder="1"/>
    <xf numFmtId="0" fontId="12" fillId="0" borderId="0" xfId="0" applyFont="1" applyBorder="1"/>
    <xf numFmtId="0" fontId="12" fillId="0" borderId="0" xfId="0" applyFont="1"/>
    <xf numFmtId="0" fontId="9" fillId="0" borderId="0" xfId="0" applyFont="1" applyBorder="1" applyAlignment="1">
      <alignment horizontal="right" wrapText="1"/>
    </xf>
    <xf numFmtId="0" fontId="9" fillId="0" borderId="22" xfId="0" applyFont="1" applyBorder="1" applyAlignment="1">
      <alignment vertical="center"/>
    </xf>
    <xf numFmtId="0" fontId="9" fillId="0" borderId="25" xfId="0" applyFont="1" applyBorder="1"/>
    <xf numFmtId="0" fontId="7" fillId="0" borderId="0" xfId="0" applyFont="1"/>
    <xf numFmtId="0" fontId="9" fillId="0" borderId="0" xfId="11" applyFont="1" applyFill="1" applyBorder="1" applyProtection="1"/>
    <xf numFmtId="0" fontId="4" fillId="0" borderId="0" xfId="0" applyFont="1" applyBorder="1"/>
    <xf numFmtId="0" fontId="9" fillId="0" borderId="0" xfId="0" applyFont="1"/>
    <xf numFmtId="0" fontId="9" fillId="0" borderId="0" xfId="0" applyFont="1" applyAlignment="1">
      <alignment horizontal="right"/>
    </xf>
    <xf numFmtId="0" fontId="9" fillId="0" borderId="0" xfId="11" applyFont="1" applyFill="1" applyBorder="1" applyAlignment="1" applyProtection="1"/>
    <xf numFmtId="0" fontId="4" fillId="0" borderId="7" xfId="0" applyFont="1" applyBorder="1"/>
    <xf numFmtId="0" fontId="4" fillId="0" borderId="0" xfId="0" applyFont="1" applyAlignment="1">
      <alignment wrapText="1"/>
    </xf>
    <xf numFmtId="0" fontId="12" fillId="0" borderId="0" xfId="0" applyFont="1" applyAlignment="1">
      <alignment wrapText="1"/>
    </xf>
    <xf numFmtId="0" fontId="12" fillId="0" borderId="0" xfId="0" applyFont="1" applyAlignment="1">
      <alignment horizontal="center"/>
    </xf>
    <xf numFmtId="0" fontId="10" fillId="0" borderId="0" xfId="11" applyFont="1" applyFill="1" applyBorder="1" applyAlignment="1" applyProtection="1"/>
    <xf numFmtId="0" fontId="9" fillId="0" borderId="8" xfId="0" applyFont="1" applyBorder="1" applyAlignment="1">
      <alignment wrapText="1"/>
    </xf>
    <xf numFmtId="0" fontId="9" fillId="0" borderId="24" xfId="0" applyFont="1" applyBorder="1" applyAlignment="1">
      <alignment wrapText="1"/>
    </xf>
    <xf numFmtId="0" fontId="7" fillId="0" borderId="0" xfId="0" applyFont="1" applyBorder="1"/>
    <xf numFmtId="0" fontId="10" fillId="0" borderId="0" xfId="0" applyFont="1" applyAlignment="1">
      <alignment horizontal="center"/>
    </xf>
    <xf numFmtId="0" fontId="9" fillId="0" borderId="0" xfId="0" applyFont="1" applyFill="1" applyBorder="1" applyProtection="1"/>
    <xf numFmtId="10" fontId="9" fillId="0" borderId="0" xfId="6" applyNumberFormat="1" applyFont="1" applyFill="1" applyBorder="1" applyProtection="1">
      <protection locked="0"/>
    </xf>
    <xf numFmtId="0" fontId="9" fillId="0" borderId="0" xfId="0" applyFont="1" applyFill="1" applyBorder="1" applyProtection="1">
      <protection locked="0"/>
    </xf>
    <xf numFmtId="0" fontId="18" fillId="0" borderId="0" xfId="0" applyFont="1" applyFill="1" applyBorder="1" applyProtection="1">
      <protection locked="0"/>
    </xf>
    <xf numFmtId="0" fontId="10" fillId="0" borderId="19" xfId="0" applyFont="1" applyFill="1" applyBorder="1" applyAlignment="1" applyProtection="1">
      <alignment horizontal="center" vertical="center"/>
    </xf>
    <xf numFmtId="0" fontId="9" fillId="0" borderId="20" xfId="0" applyFont="1" applyFill="1" applyBorder="1" applyProtection="1"/>
    <xf numFmtId="0" fontId="9" fillId="0" borderId="22" xfId="0" applyFont="1" applyFill="1" applyBorder="1" applyAlignment="1" applyProtection="1">
      <alignment horizontal="left" indent="1"/>
    </xf>
    <xf numFmtId="0" fontId="10" fillId="0" borderId="8" xfId="0" applyFont="1" applyFill="1" applyBorder="1" applyAlignment="1" applyProtection="1">
      <alignment horizontal="center"/>
    </xf>
    <xf numFmtId="0" fontId="9" fillId="0" borderId="3" xfId="0" applyFont="1" applyFill="1" applyBorder="1" applyAlignment="1" applyProtection="1">
      <alignment horizontal="center" vertical="center" wrapText="1"/>
    </xf>
    <xf numFmtId="0" fontId="9" fillId="0" borderId="23" xfId="0" applyFont="1" applyFill="1" applyBorder="1" applyAlignment="1" applyProtection="1">
      <alignment horizontal="center" vertical="center" wrapText="1"/>
    </xf>
    <xf numFmtId="0" fontId="9" fillId="0" borderId="8" xfId="0" applyFont="1" applyFill="1" applyBorder="1" applyAlignment="1" applyProtection="1">
      <alignment horizontal="left" indent="1"/>
    </xf>
    <xf numFmtId="0" fontId="9" fillId="0" borderId="8" xfId="0" applyFont="1" applyFill="1" applyBorder="1" applyAlignment="1" applyProtection="1">
      <alignment horizontal="left" indent="2"/>
    </xf>
    <xf numFmtId="0" fontId="10" fillId="0" borderId="8" xfId="0" applyFont="1" applyFill="1" applyBorder="1" applyAlignment="1" applyProtection="1"/>
    <xf numFmtId="0" fontId="9" fillId="0" borderId="25" xfId="0" applyFont="1" applyFill="1" applyBorder="1" applyAlignment="1" applyProtection="1">
      <alignment horizontal="left" indent="1"/>
    </xf>
    <xf numFmtId="0" fontId="10" fillId="0" borderId="28" xfId="0" applyFont="1" applyFill="1" applyBorder="1" applyAlignment="1" applyProtection="1"/>
    <xf numFmtId="0" fontId="19" fillId="0" borderId="0" xfId="0" applyFont="1" applyAlignment="1">
      <alignment vertical="center"/>
    </xf>
    <xf numFmtId="0" fontId="9" fillId="0" borderId="0" xfId="0" applyFont="1" applyFill="1" applyBorder="1"/>
    <xf numFmtId="0" fontId="18" fillId="0" borderId="0" xfId="0" applyFont="1" applyFill="1"/>
    <xf numFmtId="0" fontId="20" fillId="0" borderId="3" xfId="0" applyFont="1" applyFill="1" applyBorder="1" applyAlignment="1">
      <alignment horizontal="left" vertical="center"/>
    </xf>
    <xf numFmtId="0" fontId="20" fillId="0" borderId="3" xfId="0" applyFont="1" applyFill="1" applyBorder="1" applyAlignment="1">
      <alignment horizontal="center" vertical="center" wrapText="1"/>
    </xf>
    <xf numFmtId="0" fontId="20" fillId="0" borderId="3" xfId="0" applyFont="1" applyFill="1" applyBorder="1" applyAlignment="1">
      <alignment horizontal="left" indent="1"/>
    </xf>
    <xf numFmtId="0" fontId="21" fillId="0" borderId="3" xfId="0" applyFont="1" applyFill="1" applyBorder="1" applyAlignment="1">
      <alignment horizontal="center"/>
    </xf>
    <xf numFmtId="38" fontId="20" fillId="0" borderId="3" xfId="0" applyNumberFormat="1" applyFont="1" applyFill="1" applyBorder="1" applyAlignment="1" applyProtection="1">
      <alignment horizontal="right"/>
      <protection locked="0"/>
    </xf>
    <xf numFmtId="0" fontId="20" fillId="0" borderId="3" xfId="0" applyFont="1" applyFill="1" applyBorder="1" applyAlignment="1">
      <alignment horizontal="left" wrapText="1" indent="1"/>
    </xf>
    <xf numFmtId="0" fontId="20" fillId="0" borderId="3" xfId="0" applyFont="1" applyFill="1" applyBorder="1" applyAlignment="1">
      <alignment horizontal="left" wrapText="1" indent="2"/>
    </xf>
    <xf numFmtId="0" fontId="21" fillId="0" borderId="3" xfId="0" applyFont="1" applyFill="1" applyBorder="1" applyAlignment="1"/>
    <xf numFmtId="0" fontId="21" fillId="0" borderId="3" xfId="0" applyFont="1" applyFill="1" applyBorder="1" applyAlignment="1">
      <alignment horizontal="left"/>
    </xf>
    <xf numFmtId="0" fontId="21" fillId="0" borderId="3" xfId="0" applyFont="1" applyFill="1" applyBorder="1" applyAlignment="1">
      <alignment horizontal="left" indent="1"/>
    </xf>
    <xf numFmtId="0" fontId="21" fillId="0" borderId="3" xfId="0" applyFont="1" applyFill="1" applyBorder="1" applyAlignment="1">
      <alignment horizontal="center" vertical="center" wrapText="1"/>
    </xf>
    <xf numFmtId="0" fontId="6" fillId="0" borderId="0" xfId="0" applyFont="1" applyAlignment="1">
      <alignment horizontal="center"/>
    </xf>
    <xf numFmtId="0" fontId="10" fillId="0" borderId="0" xfId="0" applyFont="1" applyFill="1" applyBorder="1" applyAlignment="1">
      <alignment horizontal="center" wrapText="1"/>
    </xf>
    <xf numFmtId="0" fontId="13" fillId="0" borderId="8" xfId="0" applyFont="1" applyBorder="1" applyAlignment="1">
      <alignment wrapText="1"/>
    </xf>
    <xf numFmtId="0" fontId="4" fillId="0" borderId="24" xfId="0" applyFont="1" applyBorder="1" applyAlignment="1"/>
    <xf numFmtId="0" fontId="13" fillId="0" borderId="28" xfId="0" applyFont="1" applyBorder="1" applyAlignment="1">
      <alignment wrapText="1"/>
    </xf>
    <xf numFmtId="0" fontId="25" fillId="0" borderId="0" xfId="0" applyFont="1" applyAlignment="1">
      <alignment horizontal="center" vertical="center"/>
    </xf>
    <xf numFmtId="0" fontId="25"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5" fillId="0" borderId="0" xfId="0" applyFont="1"/>
    <xf numFmtId="0" fontId="9" fillId="0" borderId="1" xfId="0" applyFont="1" applyBorder="1"/>
    <xf numFmtId="0" fontId="10" fillId="0" borderId="0" xfId="0" applyFont="1" applyFill="1" applyBorder="1" applyAlignment="1" applyProtection="1">
      <alignment horizontal="center" vertical="center"/>
    </xf>
    <xf numFmtId="0" fontId="4" fillId="0" borderId="0" xfId="0" applyFont="1" applyBorder="1" applyAlignment="1">
      <alignment horizontal="center" vertical="center" wrapText="1"/>
    </xf>
    <xf numFmtId="0" fontId="7" fillId="3" borderId="3" xfId="13" applyFont="1" applyFill="1" applyBorder="1" applyAlignment="1" applyProtection="1">
      <alignment vertical="center" wrapText="1"/>
      <protection locked="0"/>
    </xf>
    <xf numFmtId="0" fontId="7" fillId="3" borderId="3" xfId="13" applyFont="1" applyFill="1" applyBorder="1" applyAlignment="1" applyProtection="1">
      <alignment horizontal="left" vertical="center" wrapText="1"/>
      <protection locked="0"/>
    </xf>
    <xf numFmtId="0" fontId="7" fillId="3" borderId="3" xfId="9" applyFont="1" applyFill="1" applyBorder="1" applyAlignment="1" applyProtection="1">
      <alignment horizontal="left" vertical="center" wrapText="1"/>
      <protection locked="0"/>
    </xf>
    <xf numFmtId="0" fontId="7" fillId="0" borderId="3" xfId="13" applyFont="1" applyBorder="1" applyAlignment="1" applyProtection="1">
      <alignment horizontal="left" vertical="center" wrapText="1"/>
      <protection locked="0"/>
    </xf>
    <xf numFmtId="0" fontId="7" fillId="0" borderId="3" xfId="13" applyFont="1" applyFill="1" applyBorder="1" applyAlignment="1" applyProtection="1">
      <alignment horizontal="left" vertical="center" wrapText="1"/>
      <protection locked="0"/>
    </xf>
    <xf numFmtId="0" fontId="15" fillId="3" borderId="3" xfId="13" applyFont="1" applyFill="1" applyBorder="1" applyAlignment="1" applyProtection="1">
      <alignment vertical="center" wrapText="1"/>
      <protection locked="0"/>
    </xf>
    <xf numFmtId="0" fontId="7" fillId="3" borderId="7" xfId="13" applyFont="1" applyFill="1" applyBorder="1" applyAlignment="1" applyProtection="1">
      <alignment vertical="center" wrapText="1"/>
      <protection locked="0"/>
    </xf>
    <xf numFmtId="0" fontId="7" fillId="3" borderId="2" xfId="13" applyFont="1" applyFill="1" applyBorder="1" applyAlignment="1" applyProtection="1">
      <alignment vertical="center" wrapText="1"/>
      <protection locked="0"/>
    </xf>
    <xf numFmtId="0" fontId="7" fillId="3" borderId="7" xfId="13" applyFont="1" applyFill="1" applyBorder="1" applyAlignment="1" applyProtection="1">
      <alignment horizontal="left" vertical="center" wrapText="1"/>
      <protection locked="0"/>
    </xf>
    <xf numFmtId="0" fontId="6" fillId="36" borderId="3" xfId="0" applyFont="1" applyFill="1" applyBorder="1" applyAlignment="1">
      <alignment horizontal="left" vertical="top" wrapText="1"/>
    </xf>
    <xf numFmtId="1" fontId="15" fillId="36" borderId="3" xfId="2" applyNumberFormat="1" applyFont="1" applyFill="1" applyBorder="1" applyAlignment="1" applyProtection="1">
      <alignment horizontal="left" vertical="top" wrapText="1"/>
    </xf>
    <xf numFmtId="0" fontId="15" fillId="36" borderId="3" xfId="13" applyFont="1" applyFill="1" applyBorder="1" applyAlignment="1" applyProtection="1">
      <alignment vertical="center" wrapText="1"/>
      <protection locked="0"/>
    </xf>
    <xf numFmtId="0" fontId="25" fillId="0" borderId="36" xfId="0" applyFont="1" applyBorder="1" applyAlignment="1">
      <alignment wrapText="1"/>
    </xf>
    <xf numFmtId="0" fontId="25" fillId="0" borderId="12" xfId="0" applyFont="1" applyBorder="1" applyAlignment="1">
      <alignment wrapText="1"/>
    </xf>
    <xf numFmtId="0" fontId="19" fillId="0" borderId="12" xfId="0" applyFont="1" applyBorder="1" applyAlignment="1">
      <alignment wrapText="1"/>
    </xf>
    <xf numFmtId="0" fontId="19" fillId="0" borderId="12" xfId="0" applyFont="1" applyBorder="1" applyAlignment="1">
      <alignment horizontal="right" wrapText="1"/>
    </xf>
    <xf numFmtId="0" fontId="25" fillId="0" borderId="13" xfId="0" applyFont="1" applyBorder="1" applyAlignment="1">
      <alignment wrapText="1"/>
    </xf>
    <xf numFmtId="0" fontId="19" fillId="0" borderId="13" xfId="0" applyFont="1" applyBorder="1" applyAlignment="1">
      <alignment horizontal="right" wrapText="1"/>
    </xf>
    <xf numFmtId="0" fontId="24" fillId="36" borderId="16" xfId="0" applyFont="1" applyFill="1" applyBorder="1" applyAlignment="1">
      <alignment wrapText="1"/>
    </xf>
    <xf numFmtId="0" fontId="4" fillId="0" borderId="22" xfId="0" applyFont="1" applyBorder="1"/>
    <xf numFmtId="0" fontId="25" fillId="0" borderId="3" xfId="0" applyFont="1" applyBorder="1"/>
    <xf numFmtId="0" fontId="24" fillId="0" borderId="0" xfId="0" applyFont="1"/>
    <xf numFmtId="0" fontId="7" fillId="0" borderId="3" xfId="13" applyFont="1" applyBorder="1" applyAlignment="1" applyProtection="1">
      <alignment horizontal="center" vertical="center" wrapText="1"/>
      <protection locked="0"/>
    </xf>
    <xf numFmtId="0" fontId="4" fillId="0" borderId="0" xfId="0" applyFont="1" applyBorder="1" applyAlignment="1">
      <alignment vertical="center"/>
    </xf>
    <xf numFmtId="0" fontId="4" fillId="0" borderId="0" xfId="0" applyFont="1" applyBorder="1" applyAlignment="1">
      <alignment vertical="center" wrapText="1"/>
    </xf>
    <xf numFmtId="164" fontId="7" fillId="3" borderId="3" xfId="1" applyNumberFormat="1" applyFont="1" applyFill="1" applyBorder="1" applyAlignment="1" applyProtection="1">
      <alignment horizontal="center" vertical="center" wrapText="1"/>
      <protection locked="0"/>
    </xf>
    <xf numFmtId="164" fontId="7" fillId="3" borderId="22" xfId="1" applyNumberFormat="1" applyFont="1" applyFill="1" applyBorder="1" applyAlignment="1" applyProtection="1">
      <alignment horizontal="center" vertical="center" wrapText="1"/>
      <protection locked="0"/>
    </xf>
    <xf numFmtId="164" fontId="7" fillId="3" borderId="23" xfId="1" applyNumberFormat="1" applyFont="1" applyFill="1" applyBorder="1" applyAlignment="1" applyProtection="1">
      <alignment horizontal="center" vertical="center" wrapText="1"/>
      <protection locked="0"/>
    </xf>
    <xf numFmtId="0" fontId="4" fillId="0" borderId="19" xfId="0" applyFont="1" applyBorder="1"/>
    <xf numFmtId="0" fontId="4" fillId="0" borderId="21" xfId="0" applyFont="1" applyBorder="1"/>
    <xf numFmtId="0" fontId="7" fillId="3" borderId="25" xfId="9" applyFont="1" applyFill="1" applyBorder="1" applyAlignment="1" applyProtection="1">
      <alignment horizontal="left" vertical="center"/>
      <protection locked="0"/>
    </xf>
    <xf numFmtId="0" fontId="15" fillId="3" borderId="27" xfId="16" applyFont="1" applyFill="1" applyBorder="1" applyAlignment="1" applyProtection="1">
      <protection locked="0"/>
    </xf>
    <xf numFmtId="0" fontId="4" fillId="0" borderId="0" xfId="0" applyFont="1" applyFill="1" applyBorder="1" applyAlignment="1">
      <alignment wrapText="1"/>
    </xf>
    <xf numFmtId="0" fontId="9" fillId="3" borderId="3" xfId="5" applyFont="1" applyFill="1" applyBorder="1" applyProtection="1">
      <protection locked="0"/>
    </xf>
    <xf numFmtId="0" fontId="9" fillId="0" borderId="3" xfId="13" applyFont="1" applyFill="1" applyBorder="1" applyAlignment="1" applyProtection="1">
      <alignment horizontal="center" vertical="center" wrapText="1"/>
      <protection locked="0"/>
    </xf>
    <xf numFmtId="0" fontId="9" fillId="3" borderId="3" xfId="13" applyFont="1" applyFill="1" applyBorder="1" applyAlignment="1" applyProtection="1">
      <alignment horizontal="center" vertical="center" wrapText="1"/>
      <protection locked="0"/>
    </xf>
    <xf numFmtId="3" fontId="9" fillId="3" borderId="3" xfId="1" applyNumberFormat="1" applyFont="1" applyFill="1" applyBorder="1" applyAlignment="1" applyProtection="1">
      <alignment horizontal="center" vertical="center" wrapText="1"/>
      <protection locked="0"/>
    </xf>
    <xf numFmtId="9" fontId="9" fillId="3" borderId="3" xfId="15" applyNumberFormat="1" applyFont="1" applyFill="1" applyBorder="1" applyAlignment="1" applyProtection="1">
      <alignment horizontal="center" vertical="center"/>
      <protection locked="0"/>
    </xf>
    <xf numFmtId="0" fontId="10" fillId="3" borderId="3" xfId="13" applyFont="1" applyFill="1" applyBorder="1" applyAlignment="1" applyProtection="1">
      <alignment wrapText="1"/>
      <protection locked="0"/>
    </xf>
    <xf numFmtId="0" fontId="9" fillId="3" borderId="3" xfId="13" applyFont="1" applyFill="1" applyBorder="1" applyAlignment="1" applyProtection="1">
      <alignment horizontal="left" vertical="center" wrapText="1"/>
      <protection locked="0"/>
    </xf>
    <xf numFmtId="165" fontId="9" fillId="3" borderId="3" xfId="8" applyNumberFormat="1" applyFont="1" applyFill="1" applyBorder="1" applyAlignment="1" applyProtection="1">
      <alignment horizontal="right" wrapText="1"/>
      <protection locked="0"/>
    </xf>
    <xf numFmtId="0" fontId="9" fillId="0" borderId="3" xfId="13" applyFont="1" applyFill="1" applyBorder="1" applyAlignment="1" applyProtection="1">
      <alignment horizontal="left" vertical="center" wrapText="1"/>
      <protection locked="0"/>
    </xf>
    <xf numFmtId="165" fontId="9" fillId="4" borderId="3" xfId="8" applyNumberFormat="1" applyFont="1" applyFill="1" applyBorder="1" applyAlignment="1" applyProtection="1">
      <alignment horizontal="right" wrapText="1"/>
      <protection locked="0"/>
    </xf>
    <xf numFmtId="0" fontId="10" fillId="0" borderId="3" xfId="13" applyFont="1" applyFill="1" applyBorder="1" applyAlignment="1" applyProtection="1">
      <alignment wrapText="1"/>
      <protection locked="0"/>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7" fillId="0" borderId="0" xfId="11" applyFont="1" applyFill="1" applyBorder="1" applyAlignment="1" applyProtection="1">
      <alignment vertical="center"/>
    </xf>
    <xf numFmtId="0" fontId="4" fillId="0" borderId="22" xfId="0" applyFont="1" applyBorder="1" applyAlignment="1">
      <alignment vertical="center"/>
    </xf>
    <xf numFmtId="0" fontId="9" fillId="2" borderId="25" xfId="0" applyFont="1" applyFill="1" applyBorder="1" applyAlignment="1">
      <alignment horizontal="right" vertical="center"/>
    </xf>
    <xf numFmtId="0" fontId="20" fillId="0" borderId="19" xfId="0" applyFont="1" applyFill="1" applyBorder="1" applyAlignment="1">
      <alignment horizontal="left" vertical="center" indent="1"/>
    </xf>
    <xf numFmtId="0" fontId="20" fillId="0" borderId="20" xfId="0" applyFont="1" applyFill="1" applyBorder="1" applyAlignment="1">
      <alignment horizontal="left" vertical="center"/>
    </xf>
    <xf numFmtId="0" fontId="20" fillId="0" borderId="22" xfId="0" applyFont="1" applyFill="1" applyBorder="1" applyAlignment="1">
      <alignment horizontal="left" vertical="center" indent="1"/>
    </xf>
    <xf numFmtId="0" fontId="20" fillId="0" borderId="23" xfId="0" applyFont="1" applyFill="1" applyBorder="1" applyAlignment="1">
      <alignment horizontal="center" vertical="center" wrapText="1"/>
    </xf>
    <xf numFmtId="0" fontId="20" fillId="0" borderId="22" xfId="0" applyFont="1" applyFill="1" applyBorder="1" applyAlignment="1">
      <alignment horizontal="left" indent="1"/>
    </xf>
    <xf numFmtId="38" fontId="20" fillId="0" borderId="23" xfId="0" applyNumberFormat="1" applyFont="1" applyFill="1" applyBorder="1" applyAlignment="1" applyProtection="1">
      <alignment horizontal="right"/>
      <protection locked="0"/>
    </xf>
    <xf numFmtId="0" fontId="20" fillId="0" borderId="25" xfId="0" applyFont="1" applyFill="1" applyBorder="1" applyAlignment="1">
      <alignment horizontal="left" vertical="center" indent="1"/>
    </xf>
    <xf numFmtId="0" fontId="21" fillId="0" borderId="26" xfId="0" applyFont="1" applyFill="1" applyBorder="1" applyAlignment="1"/>
    <xf numFmtId="0" fontId="4" fillId="0" borderId="60" xfId="0" applyFont="1" applyBorder="1"/>
    <xf numFmtId="0" fontId="22" fillId="0" borderId="25" xfId="0" applyFont="1" applyBorder="1" applyAlignment="1">
      <alignment horizontal="center" vertical="center" wrapText="1"/>
    </xf>
    <xf numFmtId="0" fontId="4" fillId="0" borderId="61" xfId="0" applyFont="1" applyBorder="1"/>
    <xf numFmtId="0" fontId="7" fillId="0" borderId="19" xfId="9" applyFont="1" applyFill="1" applyBorder="1" applyAlignment="1" applyProtection="1">
      <alignment horizontal="center" vertical="center"/>
      <protection locked="0"/>
    </xf>
    <xf numFmtId="0" fontId="15" fillId="3" borderId="5" xfId="9" applyFont="1" applyFill="1" applyBorder="1" applyAlignment="1" applyProtection="1">
      <alignment horizontal="center" vertical="center" wrapText="1"/>
      <protection locked="0"/>
    </xf>
    <xf numFmtId="164" fontId="7" fillId="3" borderId="21" xfId="2" applyNumberFormat="1" applyFont="1" applyFill="1" applyBorder="1" applyAlignment="1" applyProtection="1">
      <alignment horizontal="center" vertical="center"/>
      <protection locked="0"/>
    </xf>
    <xf numFmtId="0" fontId="7" fillId="0" borderId="22" xfId="9" applyFont="1" applyFill="1" applyBorder="1" applyAlignment="1" applyProtection="1">
      <alignment horizontal="center" vertical="center"/>
      <protection locked="0"/>
    </xf>
    <xf numFmtId="0" fontId="7" fillId="0" borderId="0" xfId="13" applyFont="1" applyBorder="1" applyAlignment="1" applyProtection="1">
      <alignment wrapText="1"/>
      <protection locked="0"/>
    </xf>
    <xf numFmtId="0" fontId="7" fillId="0" borderId="22" xfId="9" applyFont="1" applyFill="1" applyBorder="1" applyAlignment="1" applyProtection="1">
      <alignment horizontal="center" vertical="center" wrapText="1"/>
      <protection locked="0"/>
    </xf>
    <xf numFmtId="0" fontId="7" fillId="0" borderId="25" xfId="9" applyFont="1" applyFill="1" applyBorder="1" applyAlignment="1" applyProtection="1">
      <alignment horizontal="center" vertical="center" wrapText="1"/>
      <protection locked="0"/>
    </xf>
    <xf numFmtId="0" fontId="15" fillId="36" borderId="26" xfId="13" applyFont="1" applyFill="1" applyBorder="1" applyAlignment="1" applyProtection="1">
      <alignment vertical="center" wrapText="1"/>
      <protection locked="0"/>
    </xf>
    <xf numFmtId="0" fontId="25" fillId="0" borderId="22" xfId="0" applyFont="1" applyBorder="1" applyAlignment="1">
      <alignment horizontal="center"/>
    </xf>
    <xf numFmtId="167" fontId="25" fillId="0" borderId="69" xfId="0" applyNumberFormat="1" applyFont="1" applyBorder="1" applyAlignment="1">
      <alignment horizontal="center"/>
    </xf>
    <xf numFmtId="167" fontId="25" fillId="0" borderId="67" xfId="0" applyNumberFormat="1" applyFont="1" applyBorder="1" applyAlignment="1">
      <alignment horizontal="center"/>
    </xf>
    <xf numFmtId="167" fontId="19" fillId="0" borderId="67" xfId="0" applyNumberFormat="1" applyFont="1" applyBorder="1" applyAlignment="1">
      <alignment horizontal="center"/>
    </xf>
    <xf numFmtId="167" fontId="25" fillId="0" borderId="70" xfId="0" applyNumberFormat="1" applyFont="1" applyBorder="1" applyAlignment="1">
      <alignment horizontal="center"/>
    </xf>
    <xf numFmtId="167" fontId="24" fillId="36" borderId="62" xfId="0" applyNumberFormat="1" applyFont="1" applyFill="1" applyBorder="1" applyAlignment="1">
      <alignment horizontal="center"/>
    </xf>
    <xf numFmtId="167" fontId="25" fillId="0" borderId="66" xfId="0" applyNumberFormat="1" applyFont="1" applyBorder="1" applyAlignment="1">
      <alignment horizontal="center"/>
    </xf>
    <xf numFmtId="167" fontId="25" fillId="0" borderId="71" xfId="0" applyNumberFormat="1" applyFont="1" applyBorder="1" applyAlignment="1">
      <alignment horizontal="center"/>
    </xf>
    <xf numFmtId="0" fontId="25" fillId="0" borderId="25" xfId="0" applyFont="1" applyBorder="1" applyAlignment="1">
      <alignment horizontal="center"/>
    </xf>
    <xf numFmtId="0" fontId="24" fillId="36" borderId="63" xfId="0" applyFont="1" applyFill="1" applyBorder="1" applyAlignment="1">
      <alignment wrapText="1"/>
    </xf>
    <xf numFmtId="167" fontId="24" fillId="36" borderId="65" xfId="0" applyNumberFormat="1" applyFont="1" applyFill="1" applyBorder="1" applyAlignment="1">
      <alignment horizontal="center"/>
    </xf>
    <xf numFmtId="0" fontId="4"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68" xfId="0" applyFont="1" applyFill="1" applyBorder="1" applyAlignment="1">
      <alignment horizontal="center" vertical="center" wrapText="1"/>
    </xf>
    <xf numFmtId="0" fontId="0" fillId="0" borderId="0" xfId="0" applyFont="1" applyFill="1"/>
    <xf numFmtId="0" fontId="4" fillId="0" borderId="72" xfId="0" applyFont="1" applyBorder="1"/>
    <xf numFmtId="0" fontId="4" fillId="0" borderId="20" xfId="0" applyFont="1" applyBorder="1"/>
    <xf numFmtId="0" fontId="4" fillId="0" borderId="25" xfId="0" applyFont="1" applyBorder="1"/>
    <xf numFmtId="0" fontId="7" fillId="3" borderId="23" xfId="13" applyFont="1" applyFill="1" applyBorder="1" applyAlignment="1" applyProtection="1">
      <alignment horizontal="left" vertical="center"/>
      <protection locked="0"/>
    </xf>
    <xf numFmtId="0" fontId="12" fillId="0" borderId="0" xfId="0" applyFont="1" applyAlignment="1"/>
    <xf numFmtId="0" fontId="7" fillId="3" borderId="22" xfId="5" applyFont="1" applyFill="1" applyBorder="1" applyAlignment="1" applyProtection="1">
      <alignment horizontal="right" vertical="center"/>
      <protection locked="0"/>
    </xf>
    <xf numFmtId="0" fontId="15" fillId="3" borderId="26" xfId="16" applyFont="1" applyFill="1" applyBorder="1" applyAlignment="1" applyProtection="1">
      <protection locked="0"/>
    </xf>
    <xf numFmtId="0" fontId="4" fillId="0" borderId="20" xfId="0" applyFont="1" applyBorder="1" applyAlignment="1">
      <alignment wrapText="1"/>
    </xf>
    <xf numFmtId="0" fontId="4" fillId="0" borderId="21" xfId="0" applyFont="1" applyBorder="1" applyAlignment="1">
      <alignment wrapText="1"/>
    </xf>
    <xf numFmtId="0" fontId="6" fillId="0" borderId="26" xfId="0" applyFont="1" applyBorder="1"/>
    <xf numFmtId="0" fontId="9" fillId="3" borderId="22" xfId="5" applyFont="1" applyFill="1" applyBorder="1" applyAlignment="1" applyProtection="1">
      <alignment horizontal="left" vertical="center"/>
      <protection locked="0"/>
    </xf>
    <xf numFmtId="0" fontId="9" fillId="3" borderId="23" xfId="13" applyFont="1" applyFill="1" applyBorder="1" applyAlignment="1" applyProtection="1">
      <alignment horizontal="center" vertical="center" wrapText="1"/>
      <protection locked="0"/>
    </xf>
    <xf numFmtId="0" fontId="9" fillId="3" borderId="22" xfId="5" applyFont="1" applyFill="1" applyBorder="1" applyAlignment="1" applyProtection="1">
      <alignment horizontal="right" vertical="center"/>
      <protection locked="0"/>
    </xf>
    <xf numFmtId="3" fontId="9" fillId="36" borderId="23" xfId="5" applyNumberFormat="1" applyFont="1" applyFill="1" applyBorder="1" applyProtection="1">
      <protection locked="0"/>
    </xf>
    <xf numFmtId="0" fontId="9" fillId="3" borderId="25" xfId="9" applyFont="1" applyFill="1" applyBorder="1" applyAlignment="1" applyProtection="1">
      <alignment horizontal="right" vertical="center"/>
      <protection locked="0"/>
    </xf>
    <xf numFmtId="0" fontId="10" fillId="3" borderId="26" xfId="16" applyFont="1" applyFill="1" applyBorder="1" applyAlignment="1" applyProtection="1">
      <protection locked="0"/>
    </xf>
    <xf numFmtId="3" fontId="10" fillId="36" borderId="26" xfId="16" applyNumberFormat="1" applyFont="1" applyFill="1" applyBorder="1" applyAlignment="1" applyProtection="1">
      <protection locked="0"/>
    </xf>
    <xf numFmtId="164" fontId="10" fillId="36" borderId="27" xfId="1" applyNumberFormat="1" applyFont="1" applyFill="1" applyBorder="1" applyAlignment="1" applyProtection="1">
      <protection locked="0"/>
    </xf>
    <xf numFmtId="0" fontId="4" fillId="0" borderId="60" xfId="0" applyFont="1" applyBorder="1" applyAlignment="1">
      <alignment horizontal="center"/>
    </xf>
    <xf numFmtId="0" fontId="4" fillId="0" borderId="61" xfId="0" applyFont="1" applyBorder="1" applyAlignment="1">
      <alignment horizontal="center"/>
    </xf>
    <xf numFmtId="0" fontId="4" fillId="0" borderId="20" xfId="0" applyFont="1" applyBorder="1" applyAlignment="1">
      <alignment horizontal="center"/>
    </xf>
    <xf numFmtId="0" fontId="4" fillId="0" borderId="21" xfId="0" applyFont="1" applyBorder="1" applyAlignment="1">
      <alignment horizontal="center"/>
    </xf>
    <xf numFmtId="0" fontId="7" fillId="3" borderId="3" xfId="13" applyFont="1" applyFill="1" applyBorder="1" applyAlignment="1" applyProtection="1">
      <alignment horizontal="left" vertical="center"/>
      <protection locked="0"/>
    </xf>
    <xf numFmtId="0" fontId="7" fillId="3" borderId="3" xfId="13" applyFont="1" applyFill="1" applyBorder="1" applyAlignment="1" applyProtection="1">
      <alignment horizontal="left" vertical="center" wrapText="1" indent="3"/>
      <protection locked="0"/>
    </xf>
    <xf numFmtId="0" fontId="4" fillId="0" borderId="23" xfId="0" applyFont="1" applyBorder="1" applyAlignment="1">
      <alignment horizontal="center" vertical="center"/>
    </xf>
    <xf numFmtId="0" fontId="104" fillId="0" borderId="3" xfId="0" applyFont="1" applyBorder="1"/>
    <xf numFmtId="0" fontId="0" fillId="0" borderId="0" xfId="0" applyAlignment="1"/>
    <xf numFmtId="0" fontId="1" fillId="0" borderId="0" xfId="0" applyFont="1"/>
    <xf numFmtId="0" fontId="9" fillId="3" borderId="3" xfId="20960" applyFont="1" applyFill="1" applyBorder="1" applyAlignment="1" applyProtection="1">
      <alignment horizontal="left" wrapText="1" indent="1"/>
    </xf>
    <xf numFmtId="0" fontId="9" fillId="0" borderId="3" xfId="20960" applyFont="1" applyFill="1" applyBorder="1" applyAlignment="1" applyProtection="1">
      <alignment horizontal="left" wrapText="1" indent="1"/>
    </xf>
    <xf numFmtId="0" fontId="105" fillId="0" borderId="3" xfId="20960" applyFont="1" applyFill="1" applyBorder="1" applyAlignment="1" applyProtection="1">
      <alignment horizontal="center" vertical="center"/>
    </xf>
    <xf numFmtId="0" fontId="106" fillId="0" borderId="0" xfId="0" applyFont="1" applyBorder="1" applyAlignment="1">
      <alignment wrapText="1"/>
    </xf>
    <xf numFmtId="0" fontId="9" fillId="0" borderId="2" xfId="20960" applyFont="1" applyFill="1" applyBorder="1" applyAlignment="1" applyProtection="1">
      <alignment horizontal="left" wrapText="1" indent="1"/>
    </xf>
    <xf numFmtId="0" fontId="15" fillId="0" borderId="20" xfId="11" applyFont="1" applyFill="1" applyBorder="1" applyAlignment="1" applyProtection="1">
      <alignment horizontal="center" vertical="center"/>
    </xf>
    <xf numFmtId="0" fontId="9" fillId="0" borderId="0" xfId="11" applyFont="1" applyFill="1" applyBorder="1" applyAlignment="1" applyProtection="1">
      <alignment horizontal="left"/>
    </xf>
    <xf numFmtId="0" fontId="18" fillId="0" borderId="0" xfId="11" applyFont="1" applyFill="1" applyBorder="1" applyAlignment="1" applyProtection="1">
      <alignment horizontal="right"/>
    </xf>
    <xf numFmtId="0" fontId="0" fillId="0" borderId="19" xfId="0" applyBorder="1" applyAlignment="1">
      <alignment horizontal="center" vertical="center"/>
    </xf>
    <xf numFmtId="0" fontId="6" fillId="36" borderId="31" xfId="0" applyFont="1" applyFill="1" applyBorder="1" applyAlignment="1">
      <alignment wrapText="1"/>
    </xf>
    <xf numFmtId="0" fontId="4" fillId="0" borderId="9" xfId="0" applyFont="1" applyFill="1" applyBorder="1" applyAlignment="1">
      <alignment vertical="center" wrapText="1"/>
    </xf>
    <xf numFmtId="0" fontId="6" fillId="36" borderId="9" xfId="0" applyFont="1" applyFill="1" applyBorder="1" applyAlignment="1">
      <alignment wrapText="1"/>
    </xf>
    <xf numFmtId="0" fontId="6" fillId="36" borderId="77" xfId="0" applyFont="1" applyFill="1" applyBorder="1" applyAlignment="1">
      <alignment wrapText="1"/>
    </xf>
    <xf numFmtId="0" fontId="15" fillId="0" borderId="0" xfId="11" applyFont="1" applyFill="1" applyBorder="1" applyAlignment="1" applyProtection="1">
      <alignment horizontal="center" vertical="center" wrapText="1"/>
    </xf>
    <xf numFmtId="0" fontId="4" fillId="0" borderId="22" xfId="0" applyFont="1" applyBorder="1" applyAlignment="1">
      <alignment horizontal="center" vertical="center" wrapText="1"/>
    </xf>
    <xf numFmtId="0" fontId="4" fillId="0" borderId="9" xfId="0" applyFont="1" applyFill="1" applyBorder="1" applyAlignment="1"/>
    <xf numFmtId="0" fontId="4" fillId="0" borderId="9" xfId="0" applyFont="1" applyBorder="1" applyAlignment="1">
      <alignment wrapText="1"/>
    </xf>
    <xf numFmtId="0" fontId="4" fillId="0" borderId="25" xfId="0" applyFont="1" applyBorder="1" applyAlignment="1">
      <alignment horizontal="center" vertical="center" wrapText="1"/>
    </xf>
    <xf numFmtId="0" fontId="4" fillId="0" borderId="9" xfId="0" applyFont="1" applyFill="1" applyBorder="1" applyAlignment="1">
      <alignment vertical="center"/>
    </xf>
    <xf numFmtId="0" fontId="10" fillId="0" borderId="0" xfId="11" applyFont="1" applyFill="1" applyBorder="1" applyAlignment="1" applyProtection="1">
      <alignment horizontal="center"/>
    </xf>
    <xf numFmtId="0" fontId="4" fillId="0" borderId="6" xfId="0" applyFont="1" applyFill="1" applyBorder="1" applyAlignment="1">
      <alignment horizontal="center" vertical="center" wrapText="1"/>
    </xf>
    <xf numFmtId="0" fontId="18" fillId="0" borderId="0" xfId="0" applyFont="1" applyFill="1" applyBorder="1" applyAlignment="1" applyProtection="1">
      <alignment horizontal="right"/>
      <protection locked="0"/>
    </xf>
    <xf numFmtId="0" fontId="0" fillId="0" borderId="0" xfId="0" applyAlignment="1">
      <alignment horizontal="left" indent="1"/>
    </xf>
    <xf numFmtId="0" fontId="12" fillId="0" borderId="0" xfId="0" applyFont="1" applyAlignment="1">
      <alignment horizontal="left" indent="1"/>
    </xf>
    <xf numFmtId="0" fontId="10" fillId="0" borderId="1" xfId="0" applyFont="1" applyBorder="1" applyAlignment="1">
      <alignment horizontal="center"/>
    </xf>
    <xf numFmtId="0" fontId="15" fillId="0" borderId="1" xfId="0" applyFont="1" applyBorder="1" applyAlignment="1">
      <alignment horizontal="center" vertical="center"/>
    </xf>
    <xf numFmtId="0" fontId="6" fillId="0" borderId="1" xfId="0" applyFont="1" applyBorder="1" applyAlignment="1">
      <alignment horizontal="center" vertical="center"/>
    </xf>
    <xf numFmtId="0" fontId="4" fillId="0" borderId="78" xfId="0" applyFont="1" applyBorder="1" applyAlignment="1">
      <alignment vertical="center" wrapText="1"/>
    </xf>
    <xf numFmtId="0" fontId="6" fillId="0" borderId="7" xfId="0" applyFont="1" applyBorder="1" applyAlignment="1">
      <alignment vertical="center" wrapText="1"/>
    </xf>
    <xf numFmtId="0" fontId="4" fillId="0" borderId="1" xfId="0" applyFont="1" applyBorder="1"/>
    <xf numFmtId="0" fontId="6" fillId="0" borderId="1" xfId="0" applyFont="1" applyBorder="1" applyAlignment="1">
      <alignment horizontal="center"/>
    </xf>
    <xf numFmtId="0" fontId="18" fillId="0" borderId="1" xfId="0" applyFont="1" applyFill="1" applyBorder="1" applyAlignment="1">
      <alignment horizontal="center"/>
    </xf>
    <xf numFmtId="0" fontId="9" fillId="0" borderId="0" xfId="0" applyFont="1" applyFill="1" applyBorder="1" applyAlignment="1">
      <alignment horizontal="center"/>
    </xf>
    <xf numFmtId="0" fontId="9" fillId="0" borderId="0" xfId="0" applyFont="1" applyFill="1" applyAlignment="1">
      <alignment horizontal="center"/>
    </xf>
    <xf numFmtId="0" fontId="18" fillId="0" borderId="0" xfId="0" applyFont="1" applyFill="1" applyAlignment="1">
      <alignment horizontal="center"/>
    </xf>
    <xf numFmtId="0" fontId="4" fillId="0" borderId="22" xfId="0" applyFont="1" applyFill="1" applyBorder="1" applyAlignment="1">
      <alignment horizontal="center" vertical="center"/>
    </xf>
    <xf numFmtId="0" fontId="15" fillId="0" borderId="10" xfId="0" applyNumberFormat="1" applyFont="1" applyFill="1" applyBorder="1" applyAlignment="1">
      <alignment vertical="center" wrapText="1"/>
    </xf>
    <xf numFmtId="0" fontId="7" fillId="0" borderId="10" xfId="0" applyNumberFormat="1" applyFont="1" applyFill="1" applyBorder="1" applyAlignment="1">
      <alignment horizontal="left" vertical="center" wrapText="1"/>
    </xf>
    <xf numFmtId="0" fontId="18" fillId="0" borderId="10" xfId="0" applyFont="1" applyFill="1" applyBorder="1" applyAlignment="1" applyProtection="1">
      <alignment horizontal="left" vertical="center" indent="1"/>
      <protection locked="0"/>
    </xf>
    <xf numFmtId="0" fontId="18" fillId="0" borderId="10" xfId="0" applyFont="1" applyFill="1" applyBorder="1" applyAlignment="1" applyProtection="1">
      <alignment horizontal="left" vertical="center"/>
      <protection locked="0"/>
    </xf>
    <xf numFmtId="0" fontId="4" fillId="0" borderId="25" xfId="0" applyFont="1" applyFill="1" applyBorder="1" applyAlignment="1">
      <alignment horizontal="center" vertical="center"/>
    </xf>
    <xf numFmtId="0" fontId="15" fillId="0" borderId="29" xfId="0" applyNumberFormat="1" applyFont="1" applyFill="1" applyBorder="1" applyAlignment="1">
      <alignment vertical="center" wrapText="1"/>
    </xf>
    <xf numFmtId="0" fontId="108" fillId="0" borderId="0" xfId="0" applyFont="1" applyFill="1" applyBorder="1" applyAlignment="1"/>
    <xf numFmtId="49" fontId="108" fillId="0" borderId="7" xfId="0" applyNumberFormat="1" applyFont="1" applyFill="1" applyBorder="1" applyAlignment="1">
      <alignment horizontal="right" vertical="center"/>
    </xf>
    <xf numFmtId="49" fontId="108" fillId="0" borderId="85" xfId="0" applyNumberFormat="1" applyFont="1" applyFill="1" applyBorder="1" applyAlignment="1">
      <alignment horizontal="right" vertical="center"/>
    </xf>
    <xf numFmtId="49" fontId="108" fillId="0" borderId="88" xfId="0" applyNumberFormat="1" applyFont="1" applyFill="1" applyBorder="1" applyAlignment="1">
      <alignment horizontal="right" vertical="center"/>
    </xf>
    <xf numFmtId="49" fontId="108" fillId="0" borderId="93" xfId="0" applyNumberFormat="1" applyFont="1" applyFill="1" applyBorder="1" applyAlignment="1">
      <alignment horizontal="right" vertical="center"/>
    </xf>
    <xf numFmtId="0" fontId="108" fillId="0" borderId="0" xfId="0" applyFont="1" applyFill="1" applyBorder="1" applyAlignment="1">
      <alignment horizontal="left"/>
    </xf>
    <xf numFmtId="0" fontId="108" fillId="0" borderId="93" xfId="0" applyNumberFormat="1" applyFont="1" applyFill="1" applyBorder="1" applyAlignment="1">
      <alignment horizontal="right" vertical="center"/>
    </xf>
    <xf numFmtId="49" fontId="108" fillId="0" borderId="0" xfId="0" applyNumberFormat="1" applyFont="1" applyFill="1" applyBorder="1" applyAlignment="1">
      <alignment horizontal="right" vertical="center"/>
    </xf>
    <xf numFmtId="0" fontId="108" fillId="0" borderId="0" xfId="0" applyFont="1" applyFill="1" applyBorder="1" applyAlignment="1">
      <alignment vertical="center" wrapText="1"/>
    </xf>
    <xf numFmtId="0" fontId="108" fillId="0" borderId="0" xfId="0" applyFont="1" applyFill="1" applyBorder="1" applyAlignment="1">
      <alignment horizontal="left" vertical="center" wrapText="1"/>
    </xf>
    <xf numFmtId="0" fontId="9" fillId="0" borderId="0" xfId="0" applyFont="1" applyBorder="1" applyAlignment="1">
      <alignment horizontal="left" wrapText="1"/>
    </xf>
    <xf numFmtId="0" fontId="9" fillId="0" borderId="1" xfId="11" applyFont="1" applyFill="1" applyBorder="1" applyAlignment="1" applyProtection="1"/>
    <xf numFmtId="0" fontId="15" fillId="0" borderId="1" xfId="11" applyFont="1" applyFill="1" applyBorder="1" applyAlignment="1" applyProtection="1">
      <alignment horizontal="left" vertical="center"/>
    </xf>
    <xf numFmtId="0" fontId="7" fillId="3" borderId="3" xfId="20960" applyFont="1" applyFill="1" applyBorder="1" applyAlignment="1" applyProtection="1">
      <alignment horizontal="right" indent="1"/>
    </xf>
    <xf numFmtId="0" fontId="7" fillId="3" borderId="2" xfId="20960" applyFont="1" applyFill="1" applyBorder="1" applyAlignment="1" applyProtection="1">
      <alignment horizontal="right" indent="1"/>
    </xf>
    <xf numFmtId="167" fontId="18" fillId="77" borderId="67" xfId="0" applyNumberFormat="1" applyFont="1" applyFill="1" applyBorder="1" applyAlignment="1">
      <alignment horizontal="center"/>
    </xf>
    <xf numFmtId="193" fontId="9" fillId="2" borderId="26" xfId="0" applyNumberFormat="1" applyFont="1" applyFill="1" applyBorder="1" applyAlignment="1" applyProtection="1">
      <alignment vertical="center"/>
      <protection locked="0"/>
    </xf>
    <xf numFmtId="193" fontId="9" fillId="0" borderId="3" xfId="7" applyNumberFormat="1" applyFont="1" applyFill="1" applyBorder="1" applyAlignment="1" applyProtection="1">
      <alignment horizontal="right"/>
    </xf>
    <xf numFmtId="193" fontId="9" fillId="36" borderId="3" xfId="7" applyNumberFormat="1" applyFont="1" applyFill="1" applyBorder="1" applyAlignment="1" applyProtection="1">
      <alignment horizontal="right"/>
    </xf>
    <xf numFmtId="193" fontId="9" fillId="0" borderId="10" xfId="0" applyNumberFormat="1" applyFont="1" applyFill="1" applyBorder="1" applyAlignment="1" applyProtection="1">
      <alignment horizontal="right"/>
    </xf>
    <xf numFmtId="193" fontId="9" fillId="0" borderId="3" xfId="0" applyNumberFormat="1" applyFont="1" applyFill="1" applyBorder="1" applyAlignment="1" applyProtection="1">
      <alignment horizontal="right"/>
    </xf>
    <xf numFmtId="193" fontId="9" fillId="36" borderId="23" xfId="0" applyNumberFormat="1" applyFont="1" applyFill="1" applyBorder="1" applyAlignment="1" applyProtection="1">
      <alignment horizontal="right"/>
    </xf>
    <xf numFmtId="193" fontId="9" fillId="0" borderId="3" xfId="7" applyNumberFormat="1" applyFont="1" applyFill="1" applyBorder="1" applyAlignment="1" applyProtection="1">
      <alignment horizontal="right"/>
      <protection locked="0"/>
    </xf>
    <xf numFmtId="193" fontId="9" fillId="0" borderId="10" xfId="0" applyNumberFormat="1" applyFont="1" applyFill="1" applyBorder="1" applyAlignment="1" applyProtection="1">
      <alignment horizontal="right"/>
      <protection locked="0"/>
    </xf>
    <xf numFmtId="193" fontId="9" fillId="0" borderId="3" xfId="0" applyNumberFormat="1" applyFont="1" applyFill="1" applyBorder="1" applyAlignment="1" applyProtection="1">
      <alignment horizontal="right"/>
      <protection locked="0"/>
    </xf>
    <xf numFmtId="193" fontId="9" fillId="36" borderId="26" xfId="7" applyNumberFormat="1" applyFont="1" applyFill="1" applyBorder="1" applyAlignment="1" applyProtection="1">
      <alignment horizontal="right"/>
    </xf>
    <xf numFmtId="193" fontId="9" fillId="36" borderId="27" xfId="0" applyNumberFormat="1" applyFont="1" applyFill="1" applyBorder="1" applyAlignment="1" applyProtection="1">
      <alignment horizontal="right"/>
    </xf>
    <xf numFmtId="193" fontId="20" fillId="0" borderId="3" xfId="0" applyNumberFormat="1" applyFont="1" applyFill="1" applyBorder="1" applyAlignment="1" applyProtection="1">
      <alignment horizontal="right"/>
      <protection locked="0"/>
    </xf>
    <xf numFmtId="193" fontId="9" fillId="36" borderId="23" xfId="7" applyNumberFormat="1" applyFont="1" applyFill="1" applyBorder="1" applyAlignment="1" applyProtection="1">
      <alignment horizontal="right"/>
    </xf>
    <xf numFmtId="193" fontId="20" fillId="36" borderId="3" xfId="0" applyNumberFormat="1" applyFont="1" applyFill="1" applyBorder="1" applyAlignment="1">
      <alignment horizontal="right"/>
    </xf>
    <xf numFmtId="193" fontId="9" fillId="0" borderId="23" xfId="7" applyNumberFormat="1" applyFont="1" applyFill="1" applyBorder="1" applyAlignment="1" applyProtection="1">
      <alignment horizontal="right"/>
    </xf>
    <xf numFmtId="193" fontId="21" fillId="0" borderId="3" xfId="0" applyNumberFormat="1" applyFont="1" applyFill="1" applyBorder="1" applyAlignment="1">
      <alignment horizontal="center"/>
    </xf>
    <xf numFmtId="193" fontId="21" fillId="0" borderId="23" xfId="0" applyNumberFormat="1" applyFont="1" applyFill="1" applyBorder="1" applyAlignment="1">
      <alignment horizontal="center"/>
    </xf>
    <xf numFmtId="193" fontId="20" fillId="36" borderId="3" xfId="0" applyNumberFormat="1" applyFont="1" applyFill="1" applyBorder="1" applyAlignment="1" applyProtection="1">
      <alignment horizontal="right"/>
    </xf>
    <xf numFmtId="193" fontId="20" fillId="0" borderId="23" xfId="0" applyNumberFormat="1" applyFont="1" applyFill="1" applyBorder="1" applyAlignment="1" applyProtection="1">
      <alignment horizontal="right"/>
      <protection locked="0"/>
    </xf>
    <xf numFmtId="193" fontId="20" fillId="0" borderId="3" xfId="0" applyNumberFormat="1" applyFont="1" applyFill="1" applyBorder="1" applyAlignment="1" applyProtection="1">
      <alignment horizontal="left" indent="1"/>
      <protection locked="0"/>
    </xf>
    <xf numFmtId="193" fontId="9" fillId="36" borderId="3" xfId="7" applyNumberFormat="1" applyFont="1" applyFill="1" applyBorder="1" applyAlignment="1" applyProtection="1"/>
    <xf numFmtId="193" fontId="20" fillId="0" borderId="3" xfId="0" applyNumberFormat="1" applyFont="1" applyFill="1" applyBorder="1" applyAlignment="1" applyProtection="1">
      <protection locked="0"/>
    </xf>
    <xf numFmtId="193" fontId="9" fillId="36" borderId="23" xfId="7" applyNumberFormat="1" applyFont="1" applyFill="1" applyBorder="1" applyAlignment="1" applyProtection="1"/>
    <xf numFmtId="193" fontId="20" fillId="0" borderId="3" xfId="0" applyNumberFormat="1" applyFont="1" applyFill="1" applyBorder="1" applyAlignment="1" applyProtection="1">
      <alignment horizontal="right" vertical="center"/>
      <protection locked="0"/>
    </xf>
    <xf numFmtId="193" fontId="20" fillId="36" borderId="26" xfId="0" applyNumberFormat="1" applyFont="1" applyFill="1" applyBorder="1" applyAlignment="1">
      <alignment horizontal="right"/>
    </xf>
    <xf numFmtId="193" fontId="9" fillId="36" borderId="27" xfId="7" applyNumberFormat="1" applyFont="1" applyFill="1" applyBorder="1" applyAlignment="1" applyProtection="1">
      <alignment horizontal="right"/>
    </xf>
    <xf numFmtId="193" fontId="9" fillId="36" borderId="3" xfId="0" applyNumberFormat="1" applyFont="1" applyFill="1" applyBorder="1" applyAlignment="1" applyProtection="1">
      <alignment horizontal="right"/>
    </xf>
    <xf numFmtId="193" fontId="9" fillId="0" borderId="26" xfId="0" applyNumberFormat="1" applyFont="1" applyFill="1" applyBorder="1" applyAlignment="1" applyProtection="1">
      <alignment horizontal="right"/>
    </xf>
    <xf numFmtId="193" fontId="9" fillId="36" borderId="26" xfId="0" applyNumberFormat="1" applyFont="1" applyFill="1" applyBorder="1" applyAlignment="1" applyProtection="1">
      <alignment horizontal="right"/>
    </xf>
    <xf numFmtId="3" fontId="23" fillId="36" borderId="26" xfId="0" applyNumberFormat="1" applyFont="1" applyFill="1" applyBorder="1" applyAlignment="1">
      <alignment vertical="center" wrapText="1"/>
    </xf>
    <xf numFmtId="3" fontId="23" fillId="36" borderId="27" xfId="0" applyNumberFormat="1" applyFont="1" applyFill="1" applyBorder="1" applyAlignment="1">
      <alignment vertical="center" wrapText="1"/>
    </xf>
    <xf numFmtId="193" fontId="0" fillId="36" borderId="21" xfId="0" applyNumberFormat="1" applyFill="1" applyBorder="1" applyAlignment="1">
      <alignment horizontal="center" vertical="center"/>
    </xf>
    <xf numFmtId="193" fontId="0" fillId="0" borderId="23" xfId="0" applyNumberFormat="1" applyBorder="1" applyAlignment="1"/>
    <xf numFmtId="193" fontId="0" fillId="0" borderId="23" xfId="0" applyNumberFormat="1" applyBorder="1" applyAlignment="1">
      <alignment wrapText="1"/>
    </xf>
    <xf numFmtId="193" fontId="0" fillId="36" borderId="23" xfId="0" applyNumberFormat="1" applyFill="1" applyBorder="1" applyAlignment="1">
      <alignment horizontal="center" vertical="center" wrapText="1"/>
    </xf>
    <xf numFmtId="193" fontId="0" fillId="36" borderId="27" xfId="0" applyNumberFormat="1" applyFill="1" applyBorder="1" applyAlignment="1">
      <alignment horizontal="center" vertical="center" wrapText="1"/>
    </xf>
    <xf numFmtId="193" fontId="7" fillId="36" borderId="23" xfId="2" applyNumberFormat="1" applyFont="1" applyFill="1" applyBorder="1" applyAlignment="1" applyProtection="1">
      <alignment vertical="top"/>
    </xf>
    <xf numFmtId="193" fontId="7" fillId="3" borderId="23" xfId="2" applyNumberFormat="1" applyFont="1" applyFill="1" applyBorder="1" applyAlignment="1" applyProtection="1">
      <alignment vertical="top"/>
      <protection locked="0"/>
    </xf>
    <xf numFmtId="193" fontId="7" fillId="36" borderId="23" xfId="2" applyNumberFormat="1" applyFont="1" applyFill="1" applyBorder="1" applyAlignment="1" applyProtection="1">
      <alignment vertical="top" wrapText="1"/>
    </xf>
    <xf numFmtId="193" fontId="7" fillId="3" borderId="23" xfId="2" applyNumberFormat="1" applyFont="1" applyFill="1" applyBorder="1" applyAlignment="1" applyProtection="1">
      <alignment vertical="top" wrapText="1"/>
      <protection locked="0"/>
    </xf>
    <xf numFmtId="193" fontId="7" fillId="36" borderId="23" xfId="2" applyNumberFormat="1" applyFont="1" applyFill="1" applyBorder="1" applyAlignment="1" applyProtection="1">
      <alignment vertical="top" wrapText="1"/>
      <protection locked="0"/>
    </xf>
    <xf numFmtId="193" fontId="7" fillId="36" borderId="27" xfId="2" applyNumberFormat="1" applyFont="1" applyFill="1" applyBorder="1" applyAlignment="1" applyProtection="1">
      <alignment vertical="top" wrapText="1"/>
    </xf>
    <xf numFmtId="193" fontId="4" fillId="0" borderId="3" xfId="0" applyNumberFormat="1" applyFont="1" applyBorder="1" applyAlignment="1"/>
    <xf numFmtId="193" fontId="4" fillId="36" borderId="26" xfId="0" applyNumberFormat="1" applyFont="1" applyFill="1" applyBorder="1"/>
    <xf numFmtId="193" fontId="4" fillId="0" borderId="22" xfId="0" applyNumberFormat="1" applyFont="1" applyBorder="1" applyAlignment="1"/>
    <xf numFmtId="193" fontId="4" fillId="0" borderId="23" xfId="0" applyNumberFormat="1" applyFont="1" applyBorder="1" applyAlignment="1"/>
    <xf numFmtId="193" fontId="4" fillId="36" borderId="57" xfId="0" applyNumberFormat="1" applyFont="1" applyFill="1" applyBorder="1" applyAlignment="1"/>
    <xf numFmtId="193" fontId="4" fillId="36" borderId="25" xfId="0" applyNumberFormat="1" applyFont="1" applyFill="1" applyBorder="1"/>
    <xf numFmtId="193" fontId="4" fillId="36" borderId="27" xfId="0" applyNumberFormat="1" applyFont="1" applyFill="1" applyBorder="1"/>
    <xf numFmtId="193" fontId="4" fillId="36" borderId="58" xfId="0" applyNumberFormat="1" applyFont="1" applyFill="1" applyBorder="1"/>
    <xf numFmtId="193" fontId="4" fillId="0" borderId="3" xfId="0" applyNumberFormat="1" applyFont="1" applyBorder="1"/>
    <xf numFmtId="193" fontId="4" fillId="0" borderId="3" xfId="0" applyNumberFormat="1" applyFont="1" applyFill="1" applyBorder="1"/>
    <xf numFmtId="193" fontId="9" fillId="36" borderId="3" xfId="5" applyNumberFormat="1" applyFont="1" applyFill="1" applyBorder="1" applyProtection="1">
      <protection locked="0"/>
    </xf>
    <xf numFmtId="193" fontId="9" fillId="3" borderId="3" xfId="5" applyNumberFormat="1" applyFont="1" applyFill="1" applyBorder="1" applyProtection="1">
      <protection locked="0"/>
    </xf>
    <xf numFmtId="193" fontId="10" fillId="36" borderId="26" xfId="16" applyNumberFormat="1" applyFont="1" applyFill="1" applyBorder="1" applyAlignment="1" applyProtection="1">
      <protection locked="0"/>
    </xf>
    <xf numFmtId="193" fontId="9" fillId="36" borderId="3" xfId="1" applyNumberFormat="1" applyFont="1" applyFill="1" applyBorder="1" applyProtection="1">
      <protection locked="0"/>
    </xf>
    <xf numFmtId="193" fontId="9" fillId="0" borderId="3" xfId="1" applyNumberFormat="1" applyFont="1" applyFill="1" applyBorder="1" applyProtection="1">
      <protection locked="0"/>
    </xf>
    <xf numFmtId="193" fontId="10" fillId="36" borderId="26" xfId="1" applyNumberFormat="1" applyFont="1" applyFill="1" applyBorder="1" applyAlignment="1" applyProtection="1">
      <protection locked="0"/>
    </xf>
    <xf numFmtId="193" fontId="9" fillId="3" borderId="26" xfId="5" applyNumberFormat="1" applyFont="1" applyFill="1" applyBorder="1" applyProtection="1">
      <protection locked="0"/>
    </xf>
    <xf numFmtId="193" fontId="25" fillId="0" borderId="0" xfId="0" applyNumberFormat="1" applyFont="1"/>
    <xf numFmtId="0" fontId="4" fillId="0" borderId="30" xfId="0" applyFont="1" applyBorder="1" applyAlignment="1">
      <alignment horizontal="center" vertical="center"/>
    </xf>
    <xf numFmtId="0" fontId="4" fillId="0" borderId="30" xfId="0" applyFont="1" applyBorder="1" applyAlignment="1">
      <alignment wrapText="1"/>
    </xf>
    <xf numFmtId="193" fontId="4" fillId="0" borderId="8" xfId="0" applyNumberFormat="1" applyFont="1" applyBorder="1"/>
    <xf numFmtId="193" fontId="4" fillId="0" borderId="24" xfId="0" applyNumberFormat="1" applyFont="1" applyBorder="1" applyAlignment="1"/>
    <xf numFmtId="193" fontId="4" fillId="0" borderId="24" xfId="0" applyNumberFormat="1" applyFont="1" applyBorder="1" applyAlignment="1">
      <alignment wrapText="1"/>
    </xf>
    <xf numFmtId="0" fontId="4" fillId="0" borderId="3" xfId="0" applyFont="1" applyFill="1" applyBorder="1" applyAlignment="1">
      <alignment horizontal="center" vertical="center" wrapText="1"/>
    </xf>
    <xf numFmtId="0" fontId="6" fillId="0" borderId="0" xfId="0" applyFont="1" applyFill="1" applyAlignment="1">
      <alignment horizontal="center"/>
    </xf>
    <xf numFmtId="9" fontId="109" fillId="0" borderId="3" xfId="0" applyNumberFormat="1" applyFont="1" applyFill="1" applyBorder="1" applyAlignment="1">
      <alignment horizontal="center" vertical="center"/>
    </xf>
    <xf numFmtId="0" fontId="6" fillId="0" borderId="0" xfId="0" applyFont="1" applyFill="1" applyBorder="1" applyAlignment="1">
      <alignment horizontal="center" wrapText="1"/>
    </xf>
    <xf numFmtId="0" fontId="6" fillId="0" borderId="0" xfId="0" applyFont="1" applyFill="1" applyAlignment="1">
      <alignment horizontal="center" wrapText="1"/>
    </xf>
    <xf numFmtId="0" fontId="7" fillId="0" borderId="3" xfId="13" applyFont="1" applyFill="1" applyBorder="1" applyAlignment="1" applyProtection="1">
      <alignment horizontal="center" vertical="center" wrapText="1"/>
      <protection locked="0"/>
    </xf>
    <xf numFmtId="9" fontId="4" fillId="0" borderId="23" xfId="20961" applyFont="1" applyBorder="1"/>
    <xf numFmtId="9" fontId="4" fillId="36" borderId="27" xfId="20961" applyFont="1" applyFill="1" applyBorder="1"/>
    <xf numFmtId="167" fontId="6" fillId="36" borderId="26" xfId="0" applyNumberFormat="1" applyFont="1" applyFill="1" applyBorder="1" applyAlignment="1">
      <alignment horizontal="center" vertical="center"/>
    </xf>
    <xf numFmtId="0" fontId="9" fillId="0" borderId="19" xfId="0" applyFont="1" applyFill="1" applyBorder="1" applyAlignment="1">
      <alignment horizontal="right" vertical="center" wrapText="1"/>
    </xf>
    <xf numFmtId="0" fontId="7" fillId="0" borderId="20" xfId="0" applyFont="1" applyFill="1" applyBorder="1" applyAlignment="1">
      <alignment vertical="center" wrapText="1"/>
    </xf>
    <xf numFmtId="169" fontId="28" fillId="37" borderId="0" xfId="20" applyBorder="1"/>
    <xf numFmtId="169" fontId="28" fillId="37" borderId="101" xfId="20" applyBorder="1"/>
    <xf numFmtId="0" fontId="4" fillId="0" borderId="7" xfId="0" applyFont="1" applyFill="1" applyBorder="1" applyAlignment="1">
      <alignment vertical="center"/>
    </xf>
    <xf numFmtId="0" fontId="4" fillId="0" borderId="108" xfId="0" applyFont="1" applyFill="1" applyBorder="1" applyAlignment="1">
      <alignment vertical="center"/>
    </xf>
    <xf numFmtId="0" fontId="6" fillId="0" borderId="108" xfId="0" applyFont="1" applyFill="1" applyBorder="1" applyAlignment="1">
      <alignment vertical="center"/>
    </xf>
    <xf numFmtId="0" fontId="4" fillId="0" borderId="20" xfId="0" applyFont="1" applyFill="1" applyBorder="1" applyAlignment="1">
      <alignment vertical="center"/>
    </xf>
    <xf numFmtId="0" fontId="4" fillId="0" borderId="30" xfId="0" applyFont="1" applyFill="1" applyBorder="1" applyAlignment="1">
      <alignment vertical="center"/>
    </xf>
    <xf numFmtId="0" fontId="4" fillId="0" borderId="103" xfId="0" applyFont="1" applyFill="1" applyBorder="1" applyAlignment="1">
      <alignment vertical="center"/>
    </xf>
    <xf numFmtId="0" fontId="4" fillId="0" borderId="104" xfId="0" applyFont="1" applyFill="1" applyBorder="1" applyAlignment="1">
      <alignment vertical="center"/>
    </xf>
    <xf numFmtId="0" fontId="4" fillId="0" borderId="105" xfId="0" applyFont="1" applyFill="1" applyBorder="1" applyAlignment="1">
      <alignment vertical="center"/>
    </xf>
    <xf numFmtId="0" fontId="4" fillId="0" borderId="19" xfId="0" applyFont="1" applyFill="1" applyBorder="1" applyAlignment="1">
      <alignment horizontal="center" vertical="center"/>
    </xf>
    <xf numFmtId="0" fontId="4" fillId="0" borderId="21" xfId="0" applyFont="1" applyFill="1" applyBorder="1" applyAlignment="1">
      <alignment vertical="center"/>
    </xf>
    <xf numFmtId="0" fontId="4" fillId="0" borderId="116" xfId="0" applyFont="1" applyFill="1" applyBorder="1" applyAlignment="1">
      <alignment horizontal="center" vertical="center"/>
    </xf>
    <xf numFmtId="0" fontId="4" fillId="0" borderId="117" xfId="0" applyFont="1" applyFill="1" applyBorder="1" applyAlignment="1">
      <alignment vertical="center"/>
    </xf>
    <xf numFmtId="0" fontId="4" fillId="0" borderId="118" xfId="0" applyFont="1" applyFill="1" applyBorder="1" applyAlignment="1">
      <alignment horizontal="center" vertical="center"/>
    </xf>
    <xf numFmtId="169" fontId="28" fillId="37" borderId="34" xfId="20" applyBorder="1"/>
    <xf numFmtId="169" fontId="28" fillId="37" borderId="120" xfId="20" applyBorder="1"/>
    <xf numFmtId="169" fontId="28" fillId="37" borderId="110" xfId="20" applyBorder="1"/>
    <xf numFmtId="169" fontId="28" fillId="37" borderId="61" xfId="20" applyBorder="1"/>
    <xf numFmtId="0" fontId="4" fillId="3" borderId="72" xfId="0" applyFont="1" applyFill="1" applyBorder="1" applyAlignment="1">
      <alignment horizontal="center" vertical="center"/>
    </xf>
    <xf numFmtId="0" fontId="4" fillId="3" borderId="0" xfId="0" applyFont="1" applyFill="1" applyBorder="1" applyAlignment="1">
      <alignment vertical="center"/>
    </xf>
    <xf numFmtId="0" fontId="4" fillId="0" borderId="78" xfId="0" applyFont="1" applyFill="1" applyBorder="1" applyAlignment="1">
      <alignment horizontal="center" vertical="center"/>
    </xf>
    <xf numFmtId="0" fontId="4" fillId="3" borderId="106" xfId="0" applyFont="1" applyFill="1" applyBorder="1" applyAlignment="1">
      <alignment vertical="center"/>
    </xf>
    <xf numFmtId="0" fontId="14" fillId="3" borderId="121" xfId="0" applyFont="1" applyFill="1" applyBorder="1" applyAlignment="1">
      <alignment horizontal="left"/>
    </xf>
    <xf numFmtId="0" fontId="14" fillId="3" borderId="122" xfId="0" applyFont="1" applyFill="1" applyBorder="1" applyAlignment="1">
      <alignment horizontal="left"/>
    </xf>
    <xf numFmtId="0" fontId="4" fillId="0" borderId="0" xfId="0" applyFont="1"/>
    <xf numFmtId="0" fontId="4" fillId="0" borderId="0" xfId="0" applyFont="1" applyFill="1"/>
    <xf numFmtId="0" fontId="4" fillId="0" borderId="108" xfId="0" applyFont="1" applyFill="1" applyBorder="1" applyAlignment="1">
      <alignment horizontal="center" vertical="center" wrapText="1"/>
    </xf>
    <xf numFmtId="0" fontId="108" fillId="0" borderId="95" xfId="0" applyFont="1" applyFill="1" applyBorder="1" applyAlignment="1">
      <alignment horizontal="right" vertical="center"/>
    </xf>
    <xf numFmtId="0" fontId="4" fillId="0" borderId="123" xfId="0" applyFont="1" applyFill="1" applyBorder="1" applyAlignment="1">
      <alignment horizontal="center" vertical="center" wrapText="1"/>
    </xf>
    <xf numFmtId="0" fontId="6" fillId="3" borderId="124" xfId="0" applyFont="1" applyFill="1" applyBorder="1" applyAlignment="1">
      <alignment vertical="center"/>
    </xf>
    <xf numFmtId="0" fontId="4" fillId="3" borderId="24" xfId="0" applyFont="1" applyFill="1" applyBorder="1" applyAlignment="1">
      <alignment vertical="center"/>
    </xf>
    <xf numFmtId="0" fontId="4" fillId="0" borderId="125" xfId="0" applyFont="1" applyFill="1" applyBorder="1" applyAlignment="1">
      <alignment horizontal="center" vertical="center"/>
    </xf>
    <xf numFmtId="0" fontId="6" fillId="0" borderId="26" xfId="0" applyFont="1" applyFill="1" applyBorder="1" applyAlignment="1">
      <alignment vertical="center"/>
    </xf>
    <xf numFmtId="169" fontId="28" fillId="37" borderId="28" xfId="20" applyBorder="1"/>
    <xf numFmtId="0" fontId="4" fillId="0" borderId="7" xfId="0" applyFont="1" applyFill="1" applyBorder="1" applyAlignment="1">
      <alignment horizontal="center" vertical="center" wrapText="1"/>
    </xf>
    <xf numFmtId="0" fontId="4" fillId="0" borderId="73" xfId="0" applyFont="1" applyFill="1" applyBorder="1" applyAlignment="1">
      <alignment horizontal="center" vertical="center" wrapText="1"/>
    </xf>
    <xf numFmtId="193" fontId="4" fillId="0" borderId="8" xfId="0" applyNumberFormat="1" applyFont="1" applyFill="1" applyBorder="1"/>
    <xf numFmtId="0" fontId="7" fillId="0" borderId="19" xfId="11" applyFont="1" applyFill="1" applyBorder="1" applyAlignment="1" applyProtection="1">
      <alignment vertical="center"/>
    </xf>
    <xf numFmtId="0" fontId="7" fillId="0" borderId="20" xfId="11" applyFont="1" applyFill="1" applyBorder="1" applyAlignment="1" applyProtection="1">
      <alignment vertical="center"/>
    </xf>
    <xf numFmtId="0" fontId="15" fillId="0" borderId="21" xfId="11" applyFont="1" applyFill="1" applyBorder="1" applyAlignment="1" applyProtection="1">
      <alignment horizontal="center" vertical="center"/>
    </xf>
    <xf numFmtId="0" fontId="0" fillId="0" borderId="125" xfId="0" applyBorder="1"/>
    <xf numFmtId="0" fontId="0" fillId="0" borderId="125" xfId="0" applyBorder="1" applyAlignment="1">
      <alignment horizontal="center"/>
    </xf>
    <xf numFmtId="0" fontId="4" fillId="0" borderId="107" xfId="0" applyFont="1" applyBorder="1" applyAlignment="1">
      <alignment vertical="center" wrapText="1"/>
    </xf>
    <xf numFmtId="167" fontId="4" fillId="0" borderId="108" xfId="0" applyNumberFormat="1" applyFont="1" applyBorder="1" applyAlignment="1">
      <alignment horizontal="center" vertical="center"/>
    </xf>
    <xf numFmtId="167" fontId="4" fillId="0" borderId="123" xfId="0" applyNumberFormat="1" applyFont="1" applyBorder="1" applyAlignment="1">
      <alignment horizontal="center" vertical="center"/>
    </xf>
    <xf numFmtId="167" fontId="14" fillId="0" borderId="108" xfId="0" applyNumberFormat="1" applyFont="1" applyBorder="1" applyAlignment="1">
      <alignment horizontal="center" vertical="center"/>
    </xf>
    <xf numFmtId="0" fontId="14" fillId="0" borderId="107" xfId="0" applyFont="1" applyBorder="1" applyAlignment="1">
      <alignment vertical="center" wrapText="1"/>
    </xf>
    <xf numFmtId="0" fontId="0" fillId="0" borderId="25" xfId="0" applyBorder="1"/>
    <xf numFmtId="0" fontId="6" fillId="36" borderId="126" xfId="0" applyFont="1" applyFill="1" applyBorder="1" applyAlignment="1">
      <alignment vertical="center" wrapText="1"/>
    </xf>
    <xf numFmtId="167" fontId="6" fillId="36" borderId="27" xfId="0" applyNumberFormat="1" applyFont="1" applyFill="1" applyBorder="1" applyAlignment="1">
      <alignment horizontal="center" vertical="center"/>
    </xf>
    <xf numFmtId="193" fontId="0" fillId="0" borderId="23" xfId="0" applyNumberFormat="1" applyFill="1" applyBorder="1" applyAlignment="1">
      <alignment wrapText="1"/>
    </xf>
    <xf numFmtId="0" fontId="7" fillId="0" borderId="0" xfId="0" applyFont="1" applyFill="1" applyAlignment="1">
      <alignment wrapText="1"/>
    </xf>
    <xf numFmtId="0" fontId="6" fillId="36" borderId="20" xfId="0" applyFont="1" applyFill="1" applyBorder="1" applyAlignment="1">
      <alignment horizontal="center" vertical="center" wrapText="1"/>
    </xf>
    <xf numFmtId="0" fontId="6" fillId="36" borderId="21" xfId="0" applyFont="1" applyFill="1" applyBorder="1" applyAlignment="1">
      <alignment horizontal="center" vertical="center" wrapText="1"/>
    </xf>
    <xf numFmtId="0" fontId="6" fillId="36" borderId="125" xfId="0" applyFont="1" applyFill="1" applyBorder="1" applyAlignment="1">
      <alignment horizontal="left" vertical="center" wrapText="1"/>
    </xf>
    <xf numFmtId="0" fontId="6" fillId="36" borderId="108" xfId="0" applyFont="1" applyFill="1" applyBorder="1" applyAlignment="1">
      <alignment horizontal="left" vertical="center" wrapText="1"/>
    </xf>
    <xf numFmtId="0" fontId="6" fillId="36" borderId="123" xfId="0" applyFont="1" applyFill="1" applyBorder="1" applyAlignment="1">
      <alignment horizontal="left" vertical="center" wrapText="1"/>
    </xf>
    <xf numFmtId="0" fontId="4" fillId="0" borderId="125" xfId="0" applyFont="1" applyFill="1" applyBorder="1" applyAlignment="1">
      <alignment horizontal="right" vertical="center" wrapText="1"/>
    </xf>
    <xf numFmtId="0" fontId="4" fillId="0" borderId="108" xfId="0" applyFont="1" applyFill="1" applyBorder="1" applyAlignment="1">
      <alignment horizontal="left" vertical="center" wrapText="1"/>
    </xf>
    <xf numFmtId="0" fontId="111" fillId="0" borderId="125" xfId="0" applyFont="1" applyFill="1" applyBorder="1" applyAlignment="1">
      <alignment horizontal="right" vertical="center" wrapText="1"/>
    </xf>
    <xf numFmtId="0" fontId="111" fillId="0" borderId="108" xfId="0" applyFont="1" applyFill="1" applyBorder="1" applyAlignment="1">
      <alignment horizontal="left" vertical="center" wrapText="1"/>
    </xf>
    <xf numFmtId="0" fontId="6" fillId="0" borderId="125" xfId="0" applyFont="1" applyFill="1" applyBorder="1" applyAlignment="1">
      <alignment horizontal="left" vertical="center" wrapText="1"/>
    </xf>
    <xf numFmtId="0" fontId="6" fillId="0" borderId="0" xfId="21410"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11" fillId="0" borderId="0" xfId="0" applyFont="1" applyFill="1" applyAlignment="1">
      <alignment horizontal="left" vertical="center"/>
    </xf>
    <xf numFmtId="49" fontId="112" fillId="0" borderId="25" xfId="5" applyNumberFormat="1" applyFont="1" applyFill="1" applyBorder="1" applyAlignment="1" applyProtection="1">
      <alignment horizontal="left" vertical="center"/>
      <protection locked="0"/>
    </xf>
    <xf numFmtId="0" fontId="113" fillId="0" borderId="26" xfId="9" applyFont="1" applyFill="1" applyBorder="1" applyAlignment="1" applyProtection="1">
      <alignment horizontal="left" vertical="center" wrapText="1"/>
      <protection locked="0"/>
    </xf>
    <xf numFmtId="0" fontId="22" fillId="0" borderId="125" xfId="0" applyFont="1" applyBorder="1" applyAlignment="1">
      <alignment horizontal="center" vertical="center" wrapText="1"/>
    </xf>
    <xf numFmtId="3" fontId="23" fillId="36" borderId="108" xfId="0" applyNumberFormat="1" applyFont="1" applyFill="1" applyBorder="1" applyAlignment="1">
      <alignment vertical="center" wrapText="1"/>
    </xf>
    <xf numFmtId="3" fontId="23" fillId="36" borderId="123" xfId="0" applyNumberFormat="1" applyFont="1" applyFill="1" applyBorder="1" applyAlignment="1">
      <alignment vertical="center" wrapText="1"/>
    </xf>
    <xf numFmtId="14" fontId="7" fillId="3" borderId="108" xfId="8" quotePrefix="1" applyNumberFormat="1" applyFont="1" applyFill="1" applyBorder="1" applyAlignment="1" applyProtection="1">
      <alignment horizontal="left" vertical="center" wrapText="1" indent="2"/>
      <protection locked="0"/>
    </xf>
    <xf numFmtId="3" fontId="23" fillId="0" borderId="108" xfId="0" applyNumberFormat="1" applyFont="1" applyBorder="1" applyAlignment="1">
      <alignment vertical="center" wrapText="1"/>
    </xf>
    <xf numFmtId="14" fontId="7" fillId="3" borderId="108" xfId="8" quotePrefix="1" applyNumberFormat="1" applyFont="1" applyFill="1" applyBorder="1" applyAlignment="1" applyProtection="1">
      <alignment horizontal="left" vertical="center" wrapText="1" indent="3"/>
      <protection locked="0"/>
    </xf>
    <xf numFmtId="3" fontId="23" fillId="0" borderId="108" xfId="0" applyNumberFormat="1" applyFont="1" applyFill="1" applyBorder="1" applyAlignment="1">
      <alignment vertical="center" wrapText="1"/>
    </xf>
    <xf numFmtId="0" fontId="11" fillId="0" borderId="108" xfId="17" applyFill="1" applyBorder="1" applyAlignment="1" applyProtection="1"/>
    <xf numFmtId="49" fontId="111" fillId="0" borderId="125" xfId="0" applyNumberFormat="1" applyFont="1" applyFill="1" applyBorder="1" applyAlignment="1">
      <alignment horizontal="right" vertical="center" wrapText="1"/>
    </xf>
    <xf numFmtId="0" fontId="7" fillId="3" borderId="108" xfId="20960" applyFont="1" applyFill="1" applyBorder="1" applyAlignment="1" applyProtection="1"/>
    <xf numFmtId="0" fontId="105" fillId="0" borderId="108" xfId="20960" applyFont="1" applyFill="1" applyBorder="1" applyAlignment="1" applyProtection="1">
      <alignment horizontal="center" vertical="center"/>
    </xf>
    <xf numFmtId="0" fontId="4" fillId="0" borderId="108" xfId="0" applyFont="1" applyBorder="1"/>
    <xf numFmtId="0" fontId="11" fillId="0" borderId="108" xfId="17" applyFill="1" applyBorder="1" applyAlignment="1" applyProtection="1">
      <alignment horizontal="left" vertical="center" wrapText="1"/>
    </xf>
    <xf numFmtId="49" fontId="111" fillId="0" borderId="108" xfId="0" applyNumberFormat="1" applyFont="1" applyFill="1" applyBorder="1" applyAlignment="1">
      <alignment horizontal="right" vertical="center" wrapText="1"/>
    </xf>
    <xf numFmtId="0" fontId="11" fillId="0" borderId="108" xfId="17" applyFill="1" applyBorder="1" applyAlignment="1" applyProtection="1">
      <alignment horizontal="left" vertical="center"/>
    </xf>
    <xf numFmtId="0" fontId="11" fillId="0" borderId="108" xfId="17" applyBorder="1" applyAlignment="1" applyProtection="1"/>
    <xf numFmtId="0" fontId="4" fillId="0" borderId="108" xfId="0" applyFont="1" applyFill="1" applyBorder="1"/>
    <xf numFmtId="0" fontId="22" fillId="0" borderId="125" xfId="0" applyFont="1" applyFill="1" applyBorder="1" applyAlignment="1">
      <alignment horizontal="center" vertical="center" wrapText="1"/>
    </xf>
    <xf numFmtId="0" fontId="114" fillId="79" borderId="109" xfId="21412" applyFont="1" applyFill="1" applyBorder="1" applyAlignment="1" applyProtection="1">
      <alignment vertical="center" wrapText="1"/>
      <protection locked="0"/>
    </xf>
    <xf numFmtId="0" fontId="115" fillId="70" borderId="103" xfId="21412" applyFont="1" applyFill="1" applyBorder="1" applyAlignment="1" applyProtection="1">
      <alignment horizontal="center" vertical="center"/>
      <protection locked="0"/>
    </xf>
    <xf numFmtId="0" fontId="114" fillId="80" borderId="108" xfId="21412" applyFont="1" applyFill="1" applyBorder="1" applyAlignment="1" applyProtection="1">
      <alignment horizontal="center" vertical="center"/>
      <protection locked="0"/>
    </xf>
    <xf numFmtId="0" fontId="114" fillId="79" borderId="109" xfId="21412" applyFont="1" applyFill="1" applyBorder="1" applyAlignment="1" applyProtection="1">
      <alignment vertical="center"/>
      <protection locked="0"/>
    </xf>
    <xf numFmtId="0" fontId="116" fillId="70" borderId="103" xfId="21412" applyFont="1" applyFill="1" applyBorder="1" applyAlignment="1" applyProtection="1">
      <alignment horizontal="center" vertical="center"/>
      <protection locked="0"/>
    </xf>
    <xf numFmtId="0" fontId="116" fillId="3" borderId="103" xfId="21412" applyFont="1" applyFill="1" applyBorder="1" applyAlignment="1" applyProtection="1">
      <alignment horizontal="center" vertical="center"/>
      <protection locked="0"/>
    </xf>
    <xf numFmtId="0" fontId="116" fillId="0" borderId="103" xfId="21412" applyFont="1" applyFill="1" applyBorder="1" applyAlignment="1" applyProtection="1">
      <alignment horizontal="center" vertical="center"/>
      <protection locked="0"/>
    </xf>
    <xf numFmtId="0" fontId="117" fillId="80" borderId="108" xfId="21412" applyFont="1" applyFill="1" applyBorder="1" applyAlignment="1" applyProtection="1">
      <alignment horizontal="center" vertical="center"/>
      <protection locked="0"/>
    </xf>
    <xf numFmtId="0" fontId="114" fillId="79" borderId="109" xfId="21412" applyFont="1" applyFill="1" applyBorder="1" applyAlignment="1" applyProtection="1">
      <alignment horizontal="center" vertical="center"/>
      <protection locked="0"/>
    </xf>
    <xf numFmtId="0" fontId="64" fillId="79" borderId="109" xfId="21412" applyFont="1" applyFill="1" applyBorder="1" applyAlignment="1" applyProtection="1">
      <alignment vertical="center"/>
      <protection locked="0"/>
    </xf>
    <xf numFmtId="0" fontId="116" fillId="70" borderId="108" xfId="21412" applyFont="1" applyFill="1" applyBorder="1" applyAlignment="1" applyProtection="1">
      <alignment horizontal="center" vertical="center"/>
      <protection locked="0"/>
    </xf>
    <xf numFmtId="0" fontId="38" fillId="70" borderId="108" xfId="21412" applyFont="1" applyFill="1" applyBorder="1" applyAlignment="1" applyProtection="1">
      <alignment horizontal="center" vertical="center"/>
      <protection locked="0"/>
    </xf>
    <xf numFmtId="0" fontId="64" fillId="79" borderId="107" xfId="21412" applyFont="1" applyFill="1" applyBorder="1" applyAlignment="1" applyProtection="1">
      <alignment vertical="center"/>
      <protection locked="0"/>
    </xf>
    <xf numFmtId="0" fontId="115" fillId="0" borderId="107" xfId="21412" applyFont="1" applyFill="1" applyBorder="1" applyAlignment="1" applyProtection="1">
      <alignment horizontal="left" vertical="center" wrapText="1"/>
      <protection locked="0"/>
    </xf>
    <xf numFmtId="164" fontId="115" fillId="0" borderId="108" xfId="948" applyNumberFormat="1" applyFont="1" applyFill="1" applyBorder="1" applyAlignment="1" applyProtection="1">
      <alignment horizontal="right" vertical="center"/>
      <protection locked="0"/>
    </xf>
    <xf numFmtId="0" fontId="114" fillId="80" borderId="107" xfId="21412" applyFont="1" applyFill="1" applyBorder="1" applyAlignment="1" applyProtection="1">
      <alignment vertical="top" wrapText="1"/>
      <protection locked="0"/>
    </xf>
    <xf numFmtId="164" fontId="115" fillId="80" borderId="108" xfId="948" applyNumberFormat="1" applyFont="1" applyFill="1" applyBorder="1" applyAlignment="1" applyProtection="1">
      <alignment horizontal="right" vertical="center"/>
    </xf>
    <xf numFmtId="164" fontId="64" fillId="79" borderId="107" xfId="948" applyNumberFormat="1" applyFont="1" applyFill="1" applyBorder="1" applyAlignment="1" applyProtection="1">
      <alignment horizontal="right" vertical="center"/>
      <protection locked="0"/>
    </xf>
    <xf numFmtId="0" fontId="115" fillId="70" borderId="107" xfId="21412" applyFont="1" applyFill="1" applyBorder="1" applyAlignment="1" applyProtection="1">
      <alignment vertical="center" wrapText="1"/>
      <protection locked="0"/>
    </xf>
    <xf numFmtId="0" fontId="115" fillId="70" borderId="107" xfId="21412" applyFont="1" applyFill="1" applyBorder="1" applyAlignment="1" applyProtection="1">
      <alignment horizontal="left" vertical="center" wrapText="1"/>
      <protection locked="0"/>
    </xf>
    <xf numFmtId="0" fontId="115" fillId="0" borderId="107" xfId="21412" applyFont="1" applyFill="1" applyBorder="1" applyAlignment="1" applyProtection="1">
      <alignment vertical="center" wrapText="1"/>
      <protection locked="0"/>
    </xf>
    <xf numFmtId="0" fontId="115" fillId="3" borderId="107" xfId="21412" applyFont="1" applyFill="1" applyBorder="1" applyAlignment="1" applyProtection="1">
      <alignment horizontal="left" vertical="center" wrapText="1"/>
      <protection locked="0"/>
    </xf>
    <xf numFmtId="0" fontId="114" fillId="80" borderId="107" xfId="21412" applyFont="1" applyFill="1" applyBorder="1" applyAlignment="1" applyProtection="1">
      <alignment vertical="center" wrapText="1"/>
      <protection locked="0"/>
    </xf>
    <xf numFmtId="164" fontId="114" fillId="79" borderId="107" xfId="948" applyNumberFormat="1" applyFont="1" applyFill="1" applyBorder="1" applyAlignment="1" applyProtection="1">
      <alignment horizontal="right" vertical="center"/>
      <protection locked="0"/>
    </xf>
    <xf numFmtId="164" fontId="115" fillId="3" borderId="108" xfId="948" applyNumberFormat="1" applyFont="1" applyFill="1" applyBorder="1" applyAlignment="1" applyProtection="1">
      <alignment horizontal="right" vertical="center"/>
      <protection locked="0"/>
    </xf>
    <xf numFmtId="10" fontId="7" fillId="0" borderId="108" xfId="20961" applyNumberFormat="1" applyFont="1" applyFill="1" applyBorder="1" applyAlignment="1">
      <alignment horizontal="left" vertical="center" wrapText="1"/>
    </xf>
    <xf numFmtId="10" fontId="4" fillId="0" borderId="108" xfId="20961" applyNumberFormat="1" applyFont="1" applyFill="1" applyBorder="1" applyAlignment="1">
      <alignment horizontal="left" vertical="center" wrapText="1"/>
    </xf>
    <xf numFmtId="10" fontId="6" fillId="36" borderId="108" xfId="0" applyNumberFormat="1" applyFont="1" applyFill="1" applyBorder="1" applyAlignment="1">
      <alignment horizontal="left" vertical="center" wrapText="1"/>
    </xf>
    <xf numFmtId="10" fontId="111" fillId="0" borderId="108" xfId="20961" applyNumberFormat="1" applyFont="1" applyFill="1" applyBorder="1" applyAlignment="1">
      <alignment horizontal="left" vertical="center" wrapText="1"/>
    </xf>
    <xf numFmtId="10" fontId="6" fillId="36" borderId="108" xfId="20961" applyNumberFormat="1" applyFont="1" applyFill="1" applyBorder="1" applyAlignment="1">
      <alignment horizontal="left" vertical="center" wrapText="1"/>
    </xf>
    <xf numFmtId="10" fontId="6" fillId="36" borderId="108" xfId="0" applyNumberFormat="1" applyFont="1" applyFill="1" applyBorder="1" applyAlignment="1">
      <alignment horizontal="center" vertical="center" wrapText="1"/>
    </xf>
    <xf numFmtId="10" fontId="113" fillId="0" borderId="26" xfId="20961" applyNumberFormat="1" applyFont="1" applyFill="1" applyBorder="1" applyAlignment="1" applyProtection="1">
      <alignment horizontal="left" vertical="center"/>
    </xf>
    <xf numFmtId="43" fontId="7" fillId="0" borderId="0" xfId="7" applyFont="1"/>
    <xf numFmtId="0" fontId="109" fillId="0" borderId="0" xfId="0" applyFont="1" applyAlignment="1">
      <alignment wrapText="1"/>
    </xf>
    <xf numFmtId="0" fontId="10" fillId="0" borderId="30" xfId="0" applyFont="1" applyBorder="1" applyAlignment="1">
      <alignment horizontal="center" wrapText="1"/>
    </xf>
    <xf numFmtId="0" fontId="10" fillId="0" borderId="8" xfId="0" applyFont="1" applyBorder="1" applyAlignment="1">
      <alignment horizontal="center" vertical="center" wrapText="1"/>
    </xf>
    <xf numFmtId="0" fontId="9" fillId="0" borderId="125" xfId="0" applyFont="1" applyBorder="1" applyAlignment="1">
      <alignment horizontal="right" vertical="center" wrapText="1"/>
    </xf>
    <xf numFmtId="0" fontId="9" fillId="0" borderId="125" xfId="0" applyFont="1" applyFill="1" applyBorder="1" applyAlignment="1">
      <alignment horizontal="right" vertical="center" wrapText="1"/>
    </xf>
    <xf numFmtId="0" fontId="7" fillId="0" borderId="108" xfId="0" applyFont="1" applyFill="1" applyBorder="1" applyAlignment="1">
      <alignment vertical="center" wrapText="1"/>
    </xf>
    <xf numFmtId="0" fontId="4" fillId="0" borderId="108" xfId="0" applyFont="1" applyBorder="1" applyAlignment="1">
      <alignment vertical="center" wrapText="1"/>
    </xf>
    <xf numFmtId="0" fontId="4" fillId="0" borderId="108" xfId="0" applyFont="1" applyFill="1" applyBorder="1" applyAlignment="1">
      <alignment horizontal="left" vertical="center" wrapText="1" indent="2"/>
    </xf>
    <xf numFmtId="0" fontId="4" fillId="0" borderId="108" xfId="0" applyFont="1" applyFill="1" applyBorder="1" applyAlignment="1">
      <alignment vertical="center" wrapText="1"/>
    </xf>
    <xf numFmtId="3" fontId="23" fillId="36" borderId="109" xfId="0" applyNumberFormat="1" applyFont="1" applyFill="1" applyBorder="1" applyAlignment="1">
      <alignment vertical="center" wrapText="1"/>
    </xf>
    <xf numFmtId="3" fontId="23" fillId="36" borderId="24" xfId="0" applyNumberFormat="1" applyFont="1" applyFill="1" applyBorder="1" applyAlignment="1">
      <alignment vertical="center" wrapText="1"/>
    </xf>
    <xf numFmtId="3" fontId="23" fillId="0" borderId="109" xfId="0" applyNumberFormat="1" applyFont="1" applyBorder="1" applyAlignment="1">
      <alignment vertical="center" wrapText="1"/>
    </xf>
    <xf numFmtId="3" fontId="23" fillId="36" borderId="28" xfId="0" applyNumberFormat="1" applyFont="1" applyFill="1" applyBorder="1" applyAlignment="1">
      <alignment vertical="center" wrapText="1"/>
    </xf>
    <xf numFmtId="3" fontId="23" fillId="36" borderId="43" xfId="0" applyNumberFormat="1" applyFont="1" applyFill="1" applyBorder="1" applyAlignment="1">
      <alignment vertical="center" wrapText="1"/>
    </xf>
    <xf numFmtId="0" fontId="6" fillId="0" borderId="26" xfId="0" applyFont="1" applyBorder="1" applyAlignment="1">
      <alignment vertical="center" wrapText="1"/>
    </xf>
    <xf numFmtId="0" fontId="4" fillId="0" borderId="123" xfId="0" applyFont="1" applyBorder="1" applyAlignment="1"/>
    <xf numFmtId="0" fontId="4" fillId="0" borderId="27" xfId="0" applyFont="1" applyBorder="1" applyAlignment="1"/>
    <xf numFmtId="0" fontId="9" fillId="0" borderId="123" xfId="0" applyFont="1" applyBorder="1" applyAlignment="1"/>
    <xf numFmtId="0" fontId="9" fillId="0" borderId="123" xfId="0" applyFont="1" applyBorder="1" applyAlignment="1">
      <alignment wrapText="1"/>
    </xf>
    <xf numFmtId="0" fontId="10" fillId="0" borderId="21" xfId="0" applyFont="1" applyBorder="1" applyAlignment="1">
      <alignment horizontal="center"/>
    </xf>
    <xf numFmtId="0" fontId="10" fillId="0" borderId="123" xfId="0" applyFont="1" applyBorder="1" applyAlignment="1">
      <alignment horizontal="center" vertical="center" wrapText="1"/>
    </xf>
    <xf numFmtId="0" fontId="2" fillId="0" borderId="20" xfId="0" applyNumberFormat="1" applyFont="1" applyFill="1" applyBorder="1" applyAlignment="1">
      <alignment horizontal="left" vertical="center" wrapText="1" indent="1"/>
    </xf>
    <xf numFmtId="0" fontId="2" fillId="0" borderId="21" xfId="0" applyNumberFormat="1" applyFont="1" applyFill="1" applyBorder="1" applyAlignment="1">
      <alignment horizontal="left" vertical="center" wrapText="1" indent="1"/>
    </xf>
    <xf numFmtId="0" fontId="9" fillId="0" borderId="125" xfId="0" applyFont="1" applyFill="1" applyBorder="1" applyAlignment="1">
      <alignment horizontal="center" vertical="center" wrapText="1"/>
    </xf>
    <xf numFmtId="0" fontId="15" fillId="0" borderId="108" xfId="0" applyFont="1" applyFill="1" applyBorder="1" applyAlignment="1">
      <alignment horizontal="center" vertical="center" wrapText="1"/>
    </xf>
    <xf numFmtId="0" fontId="16" fillId="0" borderId="108" xfId="0" applyFont="1" applyFill="1" applyBorder="1" applyAlignment="1">
      <alignment horizontal="left" vertical="center" wrapText="1"/>
    </xf>
    <xf numFmtId="193" fontId="7" fillId="0" borderId="108" xfId="0" applyNumberFormat="1" applyFont="1" applyFill="1" applyBorder="1" applyAlignment="1" applyProtection="1">
      <alignment vertical="center" wrapText="1"/>
      <protection locked="0"/>
    </xf>
    <xf numFmtId="193" fontId="4" fillId="0" borderId="108" xfId="0" applyNumberFormat="1" applyFont="1" applyFill="1" applyBorder="1" applyAlignment="1" applyProtection="1">
      <alignment vertical="center" wrapText="1"/>
      <protection locked="0"/>
    </xf>
    <xf numFmtId="193" fontId="4" fillId="0" borderId="123" xfId="0" applyNumberFormat="1" applyFont="1" applyFill="1" applyBorder="1" applyAlignment="1" applyProtection="1">
      <alignment vertical="center" wrapText="1"/>
      <protection locked="0"/>
    </xf>
    <xf numFmtId="193" fontId="7" fillId="0" borderId="108" xfId="0" applyNumberFormat="1" applyFont="1" applyFill="1" applyBorder="1" applyAlignment="1" applyProtection="1">
      <alignment horizontal="right" vertical="center" wrapText="1"/>
      <protection locked="0"/>
    </xf>
    <xf numFmtId="0" fontId="7" fillId="0" borderId="108" xfId="0" applyFont="1" applyBorder="1" applyAlignment="1">
      <alignment vertical="center" wrapText="1"/>
    </xf>
    <xf numFmtId="0" fontId="9" fillId="2" borderId="125" xfId="0" applyFont="1" applyFill="1" applyBorder="1" applyAlignment="1">
      <alignment horizontal="right" vertical="center"/>
    </xf>
    <xf numFmtId="0" fontId="9" fillId="2" borderId="108" xfId="0" applyFont="1" applyFill="1" applyBorder="1" applyAlignment="1">
      <alignment vertical="center"/>
    </xf>
    <xf numFmtId="193" fontId="9" fillId="2" borderId="108" xfId="0" applyNumberFormat="1" applyFont="1" applyFill="1" applyBorder="1" applyAlignment="1" applyProtection="1">
      <alignment vertical="center"/>
      <protection locked="0"/>
    </xf>
    <xf numFmtId="193" fontId="17" fillId="2" borderId="108" xfId="0" applyNumberFormat="1" applyFont="1" applyFill="1" applyBorder="1" applyAlignment="1" applyProtection="1">
      <alignment vertical="center"/>
      <protection locked="0"/>
    </xf>
    <xf numFmtId="193" fontId="17" fillId="2" borderId="123" xfId="0" applyNumberFormat="1" applyFont="1" applyFill="1" applyBorder="1" applyAlignment="1" applyProtection="1">
      <alignment vertical="center"/>
      <protection locked="0"/>
    </xf>
    <xf numFmtId="193" fontId="9" fillId="2" borderId="123" xfId="0" applyNumberFormat="1" applyFont="1" applyFill="1" applyBorder="1" applyAlignment="1" applyProtection="1">
      <alignment vertical="center"/>
      <protection locked="0"/>
    </xf>
    <xf numFmtId="0" fontId="15" fillId="0" borderId="125" xfId="0" applyFont="1" applyFill="1" applyBorder="1" applyAlignment="1">
      <alignment horizontal="center" vertical="center" wrapText="1"/>
    </xf>
    <xf numFmtId="14" fontId="4" fillId="0" borderId="0" xfId="0" applyNumberFormat="1" applyFont="1"/>
    <xf numFmtId="10" fontId="4" fillId="0" borderId="108" xfId="20961" applyNumberFormat="1" applyFont="1" applyFill="1" applyBorder="1" applyAlignment="1" applyProtection="1">
      <alignment horizontal="right" vertical="center" wrapText="1"/>
      <protection locked="0"/>
    </xf>
    <xf numFmtId="10" fontId="4" fillId="0" borderId="108" xfId="20961" applyNumberFormat="1" applyFont="1" applyBorder="1" applyAlignment="1" applyProtection="1">
      <alignment vertical="center" wrapText="1"/>
      <protection locked="0"/>
    </xf>
    <xf numFmtId="10" fontId="4" fillId="0" borderId="123" xfId="20961" applyNumberFormat="1" applyFont="1" applyBorder="1" applyAlignment="1" applyProtection="1">
      <alignment vertical="center" wrapText="1"/>
      <protection locked="0"/>
    </xf>
    <xf numFmtId="0" fontId="6" fillId="0" borderId="0" xfId="0" applyFont="1" applyAlignment="1">
      <alignment horizontal="center" wrapText="1"/>
    </xf>
    <xf numFmtId="0" fontId="4" fillId="3" borderId="60" xfId="0" applyFont="1" applyFill="1" applyBorder="1"/>
    <xf numFmtId="0" fontId="4" fillId="3" borderId="128" xfId="0" applyFont="1" applyFill="1" applyBorder="1" applyAlignment="1">
      <alignment wrapText="1"/>
    </xf>
    <xf numFmtId="0" fontId="4" fillId="3" borderId="129" xfId="0" applyFont="1" applyFill="1" applyBorder="1"/>
    <xf numFmtId="0" fontId="6" fillId="3" borderId="11" xfId="0" applyFont="1" applyFill="1" applyBorder="1" applyAlignment="1">
      <alignment horizontal="center" wrapText="1"/>
    </xf>
    <xf numFmtId="0" fontId="4" fillId="0" borderId="108" xfId="0" applyFont="1" applyFill="1" applyBorder="1" applyAlignment="1">
      <alignment horizontal="center"/>
    </xf>
    <xf numFmtId="0" fontId="4" fillId="0" borderId="108" xfId="0" applyFont="1" applyBorder="1" applyAlignment="1">
      <alignment horizontal="center"/>
    </xf>
    <xf numFmtId="0" fontId="4" fillId="3" borderId="72" xfId="0" applyFont="1" applyFill="1" applyBorder="1"/>
    <xf numFmtId="0" fontId="6" fillId="3" borderId="0" xfId="0" applyFont="1" applyFill="1" applyBorder="1" applyAlignment="1">
      <alignment horizontal="center" wrapText="1"/>
    </xf>
    <xf numFmtId="0" fontId="4" fillId="3" borderId="0" xfId="0" applyFont="1" applyFill="1" applyBorder="1" applyAlignment="1">
      <alignment horizontal="center"/>
    </xf>
    <xf numFmtId="0" fontId="4" fillId="3" borderId="101" xfId="0" applyFont="1" applyFill="1" applyBorder="1" applyAlignment="1">
      <alignment horizontal="center" vertical="center" wrapText="1"/>
    </xf>
    <xf numFmtId="0" fontId="4" fillId="0" borderId="125" xfId="0" applyFont="1" applyBorder="1"/>
    <xf numFmtId="0" fontId="4" fillId="0" borderId="108" xfId="0" applyFont="1" applyBorder="1" applyAlignment="1">
      <alignment wrapText="1"/>
    </xf>
    <xf numFmtId="164" fontId="4" fillId="0" borderId="108" xfId="7" applyNumberFormat="1" applyFont="1" applyBorder="1"/>
    <xf numFmtId="164" fontId="4" fillId="0" borderId="123" xfId="7" applyNumberFormat="1" applyFont="1" applyBorder="1"/>
    <xf numFmtId="0" fontId="14" fillId="0" borderId="108" xfId="0" applyFont="1" applyBorder="1" applyAlignment="1">
      <alignment horizontal="left" wrapText="1" indent="2"/>
    </xf>
    <xf numFmtId="169" fontId="28" fillId="37" borderId="108" xfId="20" applyBorder="1"/>
    <xf numFmtId="164" fontId="4" fillId="0" borderId="108" xfId="7" applyNumberFormat="1" applyFont="1" applyBorder="1" applyAlignment="1">
      <alignment vertical="center"/>
    </xf>
    <xf numFmtId="0" fontId="6" fillId="0" borderId="125" xfId="0" applyFont="1" applyBorder="1"/>
    <xf numFmtId="0" fontId="6" fillId="0" borderId="108" xfId="0" applyFont="1" applyBorder="1" applyAlignment="1">
      <alignment wrapText="1"/>
    </xf>
    <xf numFmtId="164" fontId="6" fillId="0" borderId="123" xfId="7" applyNumberFormat="1" applyFont="1" applyBorder="1"/>
    <xf numFmtId="0" fontId="3" fillId="3" borderId="72" xfId="0" applyFont="1" applyFill="1" applyBorder="1" applyAlignment="1">
      <alignment horizontal="left"/>
    </xf>
    <xf numFmtId="164" fontId="4" fillId="3" borderId="0" xfId="7" applyNumberFormat="1" applyFont="1" applyFill="1" applyBorder="1"/>
    <xf numFmtId="164" fontId="4" fillId="3" borderId="0" xfId="7" applyNumberFormat="1" applyFont="1" applyFill="1" applyBorder="1" applyAlignment="1">
      <alignment vertical="center"/>
    </xf>
    <xf numFmtId="164" fontId="4" fillId="3" borderId="101" xfId="7" applyNumberFormat="1" applyFont="1" applyFill="1" applyBorder="1"/>
    <xf numFmtId="164" fontId="4" fillId="0" borderId="108" xfId="7" applyNumberFormat="1" applyFont="1" applyFill="1" applyBorder="1"/>
    <xf numFmtId="164" fontId="4" fillId="0" borderId="108" xfId="7" applyNumberFormat="1" applyFont="1" applyFill="1" applyBorder="1" applyAlignment="1">
      <alignment vertical="center"/>
    </xf>
    <xf numFmtId="0" fontId="14" fillId="0" borderId="108" xfId="0" applyFont="1" applyBorder="1" applyAlignment="1">
      <alignment horizontal="left" wrapText="1" indent="4"/>
    </xf>
    <xf numFmtId="0" fontId="4" fillId="3" borderId="0" xfId="0" applyFont="1" applyFill="1" applyBorder="1" applyAlignment="1">
      <alignment wrapText="1"/>
    </xf>
    <xf numFmtId="0" fontId="4" fillId="3" borderId="0" xfId="0" applyFont="1" applyFill="1" applyBorder="1"/>
    <xf numFmtId="0" fontId="4" fillId="3" borderId="101" xfId="0" applyFont="1" applyFill="1" applyBorder="1"/>
    <xf numFmtId="0" fontId="6" fillId="0" borderId="25" xfId="0" applyFont="1" applyBorder="1"/>
    <xf numFmtId="0" fontId="6" fillId="0" borderId="26" xfId="0" applyFont="1" applyBorder="1" applyAlignment="1">
      <alignment wrapText="1"/>
    </xf>
    <xf numFmtId="169" fontId="28" fillId="37" borderId="126" xfId="20" applyBorder="1"/>
    <xf numFmtId="10" fontId="6" fillId="0" borderId="27" xfId="20961" applyNumberFormat="1" applyFont="1" applyBorder="1"/>
    <xf numFmtId="0" fontId="9" fillId="2" borderId="116" xfId="0" applyFont="1" applyFill="1" applyBorder="1" applyAlignment="1">
      <alignment horizontal="right" vertical="center"/>
    </xf>
    <xf numFmtId="0" fontId="9" fillId="2" borderId="103" xfId="0" applyFont="1" applyFill="1" applyBorder="1" applyAlignment="1">
      <alignment vertical="center"/>
    </xf>
    <xf numFmtId="193" fontId="9" fillId="2" borderId="103" xfId="0" applyNumberFormat="1" applyFont="1" applyFill="1" applyBorder="1" applyAlignment="1" applyProtection="1">
      <alignment vertical="center"/>
      <protection locked="0"/>
    </xf>
    <xf numFmtId="193" fontId="17" fillId="2" borderId="103" xfId="0" applyNumberFormat="1" applyFont="1" applyFill="1" applyBorder="1" applyAlignment="1" applyProtection="1">
      <alignment vertical="center"/>
      <protection locked="0"/>
    </xf>
    <xf numFmtId="193" fontId="17" fillId="2" borderId="117" xfId="0" applyNumberFormat="1" applyFont="1" applyFill="1" applyBorder="1" applyAlignment="1" applyProtection="1">
      <alignment vertical="center"/>
      <protection locked="0"/>
    </xf>
    <xf numFmtId="0" fontId="9" fillId="0" borderId="108" xfId="0" applyFont="1" applyFill="1" applyBorder="1" applyAlignment="1">
      <alignment horizontal="left" vertical="center" wrapText="1"/>
    </xf>
    <xf numFmtId="0" fontId="6" fillId="3" borderId="0" xfId="0" applyFont="1" applyFill="1" applyBorder="1" applyAlignment="1">
      <alignment horizontal="center"/>
    </xf>
    <xf numFmtId="0" fontId="108" fillId="0" borderId="95" xfId="0" applyFont="1" applyFill="1" applyBorder="1" applyAlignment="1">
      <alignment horizontal="left" vertical="center"/>
    </xf>
    <xf numFmtId="0" fontId="108" fillId="0" borderId="93" xfId="0" applyFont="1" applyFill="1" applyBorder="1" applyAlignment="1">
      <alignment vertical="center" wrapText="1"/>
    </xf>
    <xf numFmtId="0" fontId="108" fillId="0" borderId="93" xfId="0" applyFont="1" applyFill="1" applyBorder="1" applyAlignment="1">
      <alignment horizontal="left" vertical="center" wrapText="1"/>
    </xf>
    <xf numFmtId="0" fontId="118" fillId="0" borderId="0" xfId="11" applyFont="1" applyFill="1" applyBorder="1" applyProtection="1"/>
    <xf numFmtId="0" fontId="119" fillId="0" borderId="0" xfId="0" applyFont="1"/>
    <xf numFmtId="0" fontId="118" fillId="0" borderId="0" xfId="11" applyFont="1" applyFill="1" applyBorder="1" applyAlignment="1" applyProtection="1"/>
    <xf numFmtId="0" fontId="120" fillId="0" borderId="0" xfId="11" applyFont="1" applyFill="1" applyBorder="1" applyAlignment="1" applyProtection="1"/>
    <xf numFmtId="14" fontId="119" fillId="0" borderId="0" xfId="0" applyNumberFormat="1" applyFont="1"/>
    <xf numFmtId="0" fontId="122" fillId="0" borderId="108" xfId="0" applyFont="1" applyBorder="1" applyAlignment="1">
      <alignment horizontal="center" vertical="center" wrapText="1"/>
    </xf>
    <xf numFmtId="49" fontId="123" fillId="3" borderId="108" xfId="5" applyNumberFormat="1" applyFont="1" applyFill="1" applyBorder="1" applyAlignment="1" applyProtection="1">
      <alignment horizontal="right" vertical="center"/>
      <protection locked="0"/>
    </xf>
    <xf numFmtId="0" fontId="123" fillId="3" borderId="108" xfId="13" applyFont="1" applyFill="1" applyBorder="1" applyAlignment="1" applyProtection="1">
      <alignment horizontal="left" vertical="center" wrapText="1"/>
      <protection locked="0"/>
    </xf>
    <xf numFmtId="0" fontId="122" fillId="0" borderId="108" xfId="0" applyFont="1" applyBorder="1"/>
    <xf numFmtId="0" fontId="123" fillId="0" borderId="108" xfId="13" applyFont="1" applyFill="1" applyBorder="1" applyAlignment="1" applyProtection="1">
      <alignment horizontal="left" vertical="center" wrapText="1"/>
      <protection locked="0"/>
    </xf>
    <xf numFmtId="49" fontId="123" fillId="0" borderId="108" xfId="5" applyNumberFormat="1" applyFont="1" applyFill="1" applyBorder="1" applyAlignment="1" applyProtection="1">
      <alignment horizontal="right" vertical="center"/>
      <protection locked="0"/>
    </xf>
    <xf numFmtId="49" fontId="124" fillId="0" borderId="108" xfId="5" applyNumberFormat="1" applyFont="1" applyFill="1" applyBorder="1" applyAlignment="1" applyProtection="1">
      <alignment horizontal="right" vertical="center"/>
      <protection locked="0"/>
    </xf>
    <xf numFmtId="0" fontId="119" fillId="0" borderId="0" xfId="0" applyFont="1" applyAlignment="1">
      <alignment wrapText="1"/>
    </xf>
    <xf numFmtId="0" fontId="119" fillId="0" borderId="108" xfId="0" applyFont="1" applyBorder="1" applyAlignment="1">
      <alignment horizontal="center" vertical="center"/>
    </xf>
    <xf numFmtId="0" fontId="119" fillId="0" borderId="108" xfId="0" applyFont="1" applyBorder="1" applyAlignment="1">
      <alignment horizontal="center" vertical="center" wrapText="1"/>
    </xf>
    <xf numFmtId="49" fontId="123" fillId="3" borderId="108" xfId="5" applyNumberFormat="1" applyFont="1" applyFill="1" applyBorder="1" applyAlignment="1" applyProtection="1">
      <alignment horizontal="right" vertical="center" wrapText="1"/>
      <protection locked="0"/>
    </xf>
    <xf numFmtId="0" fontId="119" fillId="0" borderId="108" xfId="0" applyFont="1" applyBorder="1"/>
    <xf numFmtId="0" fontId="119" fillId="0" borderId="108" xfId="0" applyFont="1" applyFill="1" applyBorder="1"/>
    <xf numFmtId="166" fontId="118" fillId="36" borderId="108" xfId="21413" applyFont="1" applyFill="1" applyBorder="1"/>
    <xf numFmtId="49" fontId="123" fillId="0" borderId="108" xfId="5" applyNumberFormat="1" applyFont="1" applyFill="1" applyBorder="1" applyAlignment="1" applyProtection="1">
      <alignment horizontal="right" vertical="center" wrapText="1"/>
      <protection locked="0"/>
    </xf>
    <xf numFmtId="49" fontId="124" fillId="0" borderId="108" xfId="5" applyNumberFormat="1" applyFont="1" applyFill="1" applyBorder="1" applyAlignment="1" applyProtection="1">
      <alignment horizontal="right" vertical="center" wrapText="1"/>
      <protection locked="0"/>
    </xf>
    <xf numFmtId="0" fontId="122" fillId="0" borderId="0" xfId="0" applyFont="1"/>
    <xf numFmtId="0" fontId="119" fillId="0" borderId="108" xfId="0" applyFont="1" applyBorder="1" applyAlignment="1">
      <alignment wrapText="1"/>
    </xf>
    <xf numFmtId="0" fontId="119" fillId="0" borderId="108" xfId="0" applyFont="1" applyBorder="1" applyAlignment="1">
      <alignment horizontal="left" indent="8"/>
    </xf>
    <xf numFmtId="0" fontId="119" fillId="0" borderId="0" xfId="0" applyFont="1" applyFill="1"/>
    <xf numFmtId="0" fontId="118" fillId="0" borderId="108" xfId="0" applyNumberFormat="1" applyFont="1" applyFill="1" applyBorder="1" applyAlignment="1">
      <alignment horizontal="left" vertical="center" wrapText="1"/>
    </xf>
    <xf numFmtId="0" fontId="119" fillId="0" borderId="0" xfId="0" applyFont="1" applyBorder="1"/>
    <xf numFmtId="0" fontId="122" fillId="0" borderId="108" xfId="0" applyFont="1" applyFill="1" applyBorder="1"/>
    <xf numFmtId="0" fontId="119" fillId="0" borderId="0" xfId="0" applyFont="1" applyBorder="1" applyAlignment="1">
      <alignment horizontal="left"/>
    </xf>
    <xf numFmtId="0" fontId="122" fillId="0" borderId="0" xfId="0" applyFont="1" applyBorder="1"/>
    <xf numFmtId="0" fontId="119" fillId="0" borderId="0" xfId="0" applyFont="1" applyFill="1" applyBorder="1"/>
    <xf numFmtId="0" fontId="122" fillId="0" borderId="108" xfId="0" applyFont="1" applyFill="1" applyBorder="1" applyAlignment="1">
      <alignment horizontal="center" vertical="center" wrapText="1"/>
    </xf>
    <xf numFmtId="0" fontId="121" fillId="0" borderId="108" xfId="0" applyFont="1" applyFill="1" applyBorder="1" applyAlignment="1">
      <alignment horizontal="left" indent="1"/>
    </xf>
    <xf numFmtId="0" fontId="121" fillId="0" borderId="108" xfId="0" applyFont="1" applyFill="1" applyBorder="1" applyAlignment="1">
      <alignment horizontal="left" wrapText="1" indent="1"/>
    </xf>
    <xf numFmtId="0" fontId="118" fillId="0" borderId="108" xfId="0" applyFont="1" applyFill="1" applyBorder="1" applyAlignment="1">
      <alignment horizontal="left" indent="1"/>
    </xf>
    <xf numFmtId="0" fontId="118" fillId="0" borderId="108" xfId="0" applyNumberFormat="1" applyFont="1" applyFill="1" applyBorder="1" applyAlignment="1">
      <alignment horizontal="left" indent="1"/>
    </xf>
    <xf numFmtId="0" fontId="118" fillId="0" borderId="108" xfId="0" applyFont="1" applyFill="1" applyBorder="1" applyAlignment="1">
      <alignment horizontal="left" wrapText="1" indent="2"/>
    </xf>
    <xf numFmtId="0" fontId="121" fillId="0" borderId="108" xfId="0" applyFont="1" applyFill="1" applyBorder="1" applyAlignment="1">
      <alignment horizontal="left" vertical="center" indent="1"/>
    </xf>
    <xf numFmtId="0" fontId="119" fillId="82" borderId="108" xfId="0" applyFont="1" applyFill="1" applyBorder="1"/>
    <xf numFmtId="0" fontId="119" fillId="0" borderId="108" xfId="0" applyFont="1" applyFill="1" applyBorder="1" applyAlignment="1">
      <alignment horizontal="left" wrapText="1"/>
    </xf>
    <xf numFmtId="0" fontId="119" fillId="0" borderId="108" xfId="0" applyFont="1" applyFill="1" applyBorder="1" applyAlignment="1">
      <alignment horizontal="left" wrapText="1" indent="2"/>
    </xf>
    <xf numFmtId="0" fontId="122" fillId="0" borderId="7" xfId="0" applyFont="1" applyBorder="1"/>
    <xf numFmtId="0" fontId="122" fillId="82" borderId="108" xfId="0" applyFont="1" applyFill="1" applyBorder="1"/>
    <xf numFmtId="0" fontId="119" fillId="0" borderId="0" xfId="0" applyFont="1" applyBorder="1" applyAlignment="1">
      <alignment horizontal="center" vertical="center"/>
    </xf>
    <xf numFmtId="0" fontId="119" fillId="0" borderId="0" xfId="0" applyFont="1" applyFill="1" applyBorder="1" applyAlignment="1">
      <alignment horizontal="center" vertical="center" wrapText="1"/>
    </xf>
    <xf numFmtId="0" fontId="119" fillId="0" borderId="0" xfId="0" applyFont="1" applyBorder="1" applyAlignment="1">
      <alignment horizontal="center" vertical="center" wrapText="1"/>
    </xf>
    <xf numFmtId="0" fontId="119" fillId="0" borderId="7" xfId="0" applyFont="1" applyBorder="1" applyAlignment="1">
      <alignment wrapText="1"/>
    </xf>
    <xf numFmtId="0" fontId="119" fillId="0" borderId="7" xfId="0" applyFont="1" applyBorder="1" applyAlignment="1">
      <alignment horizontal="center" vertical="center" wrapText="1"/>
    </xf>
    <xf numFmtId="49" fontId="119" fillId="0" borderId="108" xfId="0" applyNumberFormat="1" applyFont="1" applyBorder="1" applyAlignment="1">
      <alignment horizontal="center" vertical="center" wrapText="1"/>
    </xf>
    <xf numFmtId="0" fontId="119" fillId="0" borderId="108" xfId="0" applyFont="1" applyBorder="1" applyAlignment="1">
      <alignment horizontal="center"/>
    </xf>
    <xf numFmtId="0" fontId="119" fillId="0" borderId="108" xfId="0" applyFont="1" applyBorder="1" applyAlignment="1">
      <alignment horizontal="left" indent="1"/>
    </xf>
    <xf numFmtId="0" fontId="119" fillId="83" borderId="108" xfId="0" applyFont="1" applyFill="1" applyBorder="1"/>
    <xf numFmtId="0" fontId="119" fillId="0" borderId="7" xfId="0" applyFont="1" applyBorder="1"/>
    <xf numFmtId="0" fontId="119" fillId="0" borderId="108" xfId="0" applyFont="1" applyBorder="1" applyAlignment="1">
      <alignment horizontal="left" indent="2"/>
    </xf>
    <xf numFmtId="49" fontId="119" fillId="0" borderId="108" xfId="0" applyNumberFormat="1" applyFont="1" applyBorder="1" applyAlignment="1">
      <alignment horizontal="left" indent="3"/>
    </xf>
    <xf numFmtId="49" fontId="119" fillId="0" borderId="108" xfId="0" applyNumberFormat="1" applyFont="1" applyFill="1" applyBorder="1" applyAlignment="1">
      <alignment horizontal="left" indent="3"/>
    </xf>
    <xf numFmtId="49" fontId="119" fillId="0" borderId="108" xfId="0" applyNumberFormat="1" applyFont="1" applyBorder="1" applyAlignment="1">
      <alignment horizontal="left" indent="1"/>
    </xf>
    <xf numFmtId="49" fontId="119" fillId="0" borderId="108" xfId="0" applyNumberFormat="1" applyFont="1" applyFill="1" applyBorder="1" applyAlignment="1">
      <alignment horizontal="left" indent="1"/>
    </xf>
    <xf numFmtId="0" fontId="119" fillId="0" borderId="108" xfId="0" applyNumberFormat="1" applyFont="1" applyBorder="1" applyAlignment="1">
      <alignment horizontal="left" indent="1"/>
    </xf>
    <xf numFmtId="0" fontId="119" fillId="84" borderId="108" xfId="0" applyFont="1" applyFill="1" applyBorder="1"/>
    <xf numFmtId="49" fontId="119" fillId="0" borderId="108" xfId="0" applyNumberFormat="1" applyFont="1" applyBorder="1" applyAlignment="1">
      <alignment horizontal="left" wrapText="1" indent="2"/>
    </xf>
    <xf numFmtId="49" fontId="119" fillId="0" borderId="108" xfId="0" applyNumberFormat="1" applyFont="1" applyFill="1" applyBorder="1" applyAlignment="1">
      <alignment horizontal="left" vertical="top" wrapText="1" indent="2"/>
    </xf>
    <xf numFmtId="49" fontId="119" fillId="0" borderId="108" xfId="0" applyNumberFormat="1" applyFont="1" applyFill="1" applyBorder="1" applyAlignment="1">
      <alignment horizontal="left" wrapText="1" indent="3"/>
    </xf>
    <xf numFmtId="49" fontId="119" fillId="0" borderId="108" xfId="0" applyNumberFormat="1" applyFont="1" applyFill="1" applyBorder="1" applyAlignment="1">
      <alignment horizontal="left" wrapText="1" indent="2"/>
    </xf>
    <xf numFmtId="0" fontId="119" fillId="0" borderId="108" xfId="0" applyNumberFormat="1" applyFont="1" applyFill="1" applyBorder="1" applyAlignment="1">
      <alignment horizontal="left" wrapText="1" indent="1"/>
    </xf>
    <xf numFmtId="0" fontId="121" fillId="0" borderId="139" xfId="0" applyNumberFormat="1" applyFont="1" applyFill="1" applyBorder="1" applyAlignment="1">
      <alignment horizontal="left" vertical="center" wrapText="1"/>
    </xf>
    <xf numFmtId="0" fontId="119" fillId="0" borderId="103"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9" fillId="0" borderId="108" xfId="0" applyFont="1" applyBorder="1" applyAlignment="1">
      <alignment horizontal="center" vertical="center" textRotation="90" wrapText="1"/>
    </xf>
    <xf numFmtId="0" fontId="121" fillId="0" borderId="108" xfId="0" applyNumberFormat="1" applyFont="1" applyFill="1" applyBorder="1" applyAlignment="1">
      <alignment horizontal="left" vertical="center" wrapText="1"/>
    </xf>
    <xf numFmtId="0" fontId="119" fillId="0" borderId="0" xfId="0" applyFont="1" applyAlignment="1">
      <alignment horizontal="center" vertical="center"/>
    </xf>
    <xf numFmtId="0" fontId="127" fillId="0" borderId="0" xfId="0" applyFont="1"/>
    <xf numFmtId="0" fontId="127" fillId="0" borderId="0" xfId="0" applyFont="1" applyAlignment="1">
      <alignment horizontal="center" vertical="center"/>
    </xf>
    <xf numFmtId="0" fontId="119" fillId="0" borderId="108" xfId="0" applyFont="1" applyFill="1" applyBorder="1" applyAlignment="1">
      <alignment horizontal="left" indent="1"/>
    </xf>
    <xf numFmtId="49" fontId="108" fillId="0" borderId="108" xfId="0" applyNumberFormat="1" applyFont="1" applyFill="1" applyBorder="1" applyAlignment="1">
      <alignment horizontal="right" vertical="center"/>
    </xf>
    <xf numFmtId="0" fontId="108" fillId="3" borderId="108" xfId="5" applyNumberFormat="1" applyFont="1" applyFill="1" applyBorder="1" applyAlignment="1" applyProtection="1">
      <alignment horizontal="right" vertical="center"/>
      <protection locked="0"/>
    </xf>
    <xf numFmtId="0" fontId="108" fillId="0" borderId="108" xfId="0" applyNumberFormat="1" applyFont="1" applyFill="1" applyBorder="1" applyAlignment="1">
      <alignment vertical="center" wrapText="1"/>
    </xf>
    <xf numFmtId="0" fontId="108" fillId="81" borderId="108" xfId="0" applyNumberFormat="1" applyFont="1" applyFill="1" applyBorder="1" applyAlignment="1">
      <alignment horizontal="left" vertical="center" wrapText="1"/>
    </xf>
    <xf numFmtId="0" fontId="128" fillId="0" borderId="108" xfId="0" applyNumberFormat="1" applyFont="1" applyFill="1" applyBorder="1" applyAlignment="1">
      <alignment horizontal="left" vertical="center" wrapText="1"/>
    </xf>
    <xf numFmtId="0" fontId="108" fillId="0" borderId="108" xfId="0" applyNumberFormat="1" applyFont="1" applyFill="1" applyBorder="1" applyAlignment="1">
      <alignment vertical="center"/>
    </xf>
    <xf numFmtId="0" fontId="128" fillId="0" borderId="108" xfId="0" applyNumberFormat="1" applyFont="1" applyFill="1" applyBorder="1" applyAlignment="1">
      <alignment vertical="center" wrapText="1"/>
    </xf>
    <xf numFmtId="2" fontId="108" fillId="3" borderId="108" xfId="5" applyNumberFormat="1" applyFont="1" applyFill="1" applyBorder="1" applyAlignment="1" applyProtection="1">
      <alignment horizontal="right" vertical="center"/>
      <protection locked="0"/>
    </xf>
    <xf numFmtId="0" fontId="108" fillId="0" borderId="108" xfId="0" applyNumberFormat="1" applyFont="1" applyFill="1" applyBorder="1" applyAlignment="1">
      <alignment horizontal="left" vertical="center" wrapText="1"/>
    </xf>
    <xf numFmtId="0" fontId="108" fillId="0" borderId="108" xfId="0" applyNumberFormat="1" applyFont="1" applyFill="1" applyBorder="1" applyAlignment="1">
      <alignment horizontal="right" vertical="center"/>
    </xf>
    <xf numFmtId="0" fontId="129" fillId="0" borderId="0" xfId="0" applyFont="1" applyFill="1" applyBorder="1" applyAlignment="1"/>
    <xf numFmtId="0" fontId="108" fillId="0" borderId="108" xfId="12672" applyFont="1" applyFill="1" applyBorder="1" applyAlignment="1">
      <alignment horizontal="left" vertical="center" wrapText="1"/>
    </xf>
    <xf numFmtId="0" fontId="108" fillId="0" borderId="103" xfId="0" applyNumberFormat="1" applyFont="1" applyFill="1" applyBorder="1" applyAlignment="1">
      <alignment horizontal="left" vertical="top" wrapText="1"/>
    </xf>
    <xf numFmtId="0" fontId="130" fillId="0" borderId="108" xfId="0" applyFont="1" applyBorder="1"/>
    <xf numFmtId="0" fontId="128" fillId="0" borderId="108" xfId="0" applyFont="1" applyBorder="1" applyAlignment="1">
      <alignment horizontal="left" vertical="top" wrapText="1"/>
    </xf>
    <xf numFmtId="0" fontId="128" fillId="0" borderId="108" xfId="0" applyFont="1" applyBorder="1"/>
    <xf numFmtId="0" fontId="128" fillId="0" borderId="108" xfId="0" applyFont="1" applyBorder="1" applyAlignment="1">
      <alignment horizontal="left" wrapText="1" indent="2"/>
    </xf>
    <xf numFmtId="0" fontId="108" fillId="0" borderId="108" xfId="12672" applyFont="1" applyFill="1" applyBorder="1" applyAlignment="1">
      <alignment horizontal="left" vertical="center" wrapText="1" indent="2"/>
    </xf>
    <xf numFmtId="0" fontId="128" fillId="0" borderId="108" xfId="0" applyFont="1" applyBorder="1" applyAlignment="1">
      <alignment horizontal="left" vertical="top" wrapText="1" indent="2"/>
    </xf>
    <xf numFmtId="0" fontId="130" fillId="0" borderId="7" xfId="0" applyFont="1" applyBorder="1"/>
    <xf numFmtId="0" fontId="128" fillId="0" borderId="108" xfId="0" applyFont="1" applyFill="1" applyBorder="1" applyAlignment="1">
      <alignment horizontal="left" wrapText="1" indent="2"/>
    </xf>
    <xf numFmtId="0" fontId="128" fillId="0" borderId="108" xfId="0" applyFont="1" applyBorder="1" applyAlignment="1">
      <alignment horizontal="left" indent="1"/>
    </xf>
    <xf numFmtId="0" fontId="128" fillId="0" borderId="108" xfId="0" applyFont="1" applyBorder="1" applyAlignment="1">
      <alignment horizontal="left" indent="2"/>
    </xf>
    <xf numFmtId="49" fontId="128" fillId="0" borderId="108" xfId="0" applyNumberFormat="1" applyFont="1" applyFill="1" applyBorder="1" applyAlignment="1">
      <alignment horizontal="left" indent="3"/>
    </xf>
    <xf numFmtId="49" fontId="128" fillId="0" borderId="108" xfId="0" applyNumberFormat="1" applyFont="1" applyFill="1" applyBorder="1" applyAlignment="1">
      <alignment horizontal="left" vertical="center" indent="1"/>
    </xf>
    <xf numFmtId="0" fontId="108" fillId="0" borderId="108" xfId="0" applyFont="1" applyFill="1" applyBorder="1" applyAlignment="1">
      <alignment vertical="center" wrapText="1"/>
    </xf>
    <xf numFmtId="49" fontId="128" fillId="0" borderId="108" xfId="0" applyNumberFormat="1" applyFont="1" applyFill="1" applyBorder="1" applyAlignment="1">
      <alignment horizontal="left" vertical="top" wrapText="1" indent="2"/>
    </xf>
    <xf numFmtId="49" fontId="128" fillId="0" borderId="108" xfId="0" applyNumberFormat="1" applyFont="1" applyFill="1" applyBorder="1" applyAlignment="1">
      <alignment horizontal="left" vertical="top" wrapText="1"/>
    </xf>
    <xf numFmtId="49" fontId="128" fillId="0" borderId="108" xfId="0" applyNumberFormat="1" applyFont="1" applyFill="1" applyBorder="1" applyAlignment="1">
      <alignment horizontal="left" wrapText="1" indent="3"/>
    </xf>
    <xf numFmtId="49" fontId="128" fillId="0" borderId="108" xfId="0" applyNumberFormat="1" applyFont="1" applyFill="1" applyBorder="1" applyAlignment="1">
      <alignment horizontal="left" wrapText="1" indent="2"/>
    </xf>
    <xf numFmtId="49" fontId="128" fillId="0" borderId="108" xfId="0" applyNumberFormat="1" applyFont="1" applyFill="1" applyBorder="1" applyAlignment="1">
      <alignment vertical="top" wrapText="1"/>
    </xf>
    <xf numFmtId="0" fontId="11" fillId="0" borderId="108" xfId="17" applyFill="1" applyBorder="1" applyAlignment="1" applyProtection="1">
      <alignment wrapText="1"/>
    </xf>
    <xf numFmtId="49" fontId="128" fillId="0" borderId="108" xfId="0" applyNumberFormat="1" applyFont="1" applyFill="1" applyBorder="1" applyAlignment="1">
      <alignment horizontal="left" vertical="center" wrapText="1" indent="3"/>
    </xf>
    <xf numFmtId="49" fontId="119" fillId="0" borderId="108" xfId="0" applyNumberFormat="1" applyFont="1" applyFill="1" applyBorder="1" applyAlignment="1">
      <alignment horizontal="left" wrapText="1" indent="1"/>
    </xf>
    <xf numFmtId="0" fontId="128" fillId="0" borderId="108" xfId="0" applyFont="1" applyBorder="1" applyAlignment="1">
      <alignment horizontal="left" vertical="center" wrapText="1" indent="2"/>
    </xf>
    <xf numFmtId="0" fontId="108" fillId="0" borderId="108" xfId="0" applyFont="1" applyFill="1" applyBorder="1" applyAlignment="1">
      <alignment horizontal="left" vertical="center" wrapText="1"/>
    </xf>
    <xf numFmtId="0" fontId="119" fillId="0" borderId="0" xfId="0" applyFont="1" applyBorder="1" applyAlignment="1">
      <alignment horizontal="left" indent="1"/>
    </xf>
    <xf numFmtId="0" fontId="119" fillId="0" borderId="0" xfId="0" applyFont="1" applyBorder="1" applyAlignment="1">
      <alignment horizontal="left" indent="2"/>
    </xf>
    <xf numFmtId="49" fontId="119" fillId="0" borderId="0" xfId="0" applyNumberFormat="1" applyFont="1" applyBorder="1" applyAlignment="1">
      <alignment horizontal="left" indent="3"/>
    </xf>
    <xf numFmtId="49" fontId="119" fillId="0" borderId="0" xfId="0" applyNumberFormat="1" applyFont="1" applyBorder="1" applyAlignment="1">
      <alignment horizontal="left" indent="1"/>
    </xf>
    <xf numFmtId="49" fontId="119" fillId="0" borderId="0" xfId="0" applyNumberFormat="1" applyFont="1" applyBorder="1" applyAlignment="1">
      <alignment horizontal="left" wrapText="1" indent="2"/>
    </xf>
    <xf numFmtId="49" fontId="119" fillId="0" borderId="0" xfId="0" applyNumberFormat="1" applyFont="1" applyFill="1" applyBorder="1" applyAlignment="1">
      <alignment horizontal="left" wrapText="1" indent="3"/>
    </xf>
    <xf numFmtId="0" fontId="119" fillId="0" borderId="0" xfId="0" applyNumberFormat="1" applyFont="1" applyFill="1" applyBorder="1" applyAlignment="1">
      <alignment horizontal="left" wrapText="1" indent="1"/>
    </xf>
    <xf numFmtId="0" fontId="108" fillId="81" borderId="108" xfId="0" applyFont="1" applyFill="1" applyBorder="1" applyAlignment="1">
      <alignment horizontal="left" vertical="center" wrapText="1"/>
    </xf>
    <xf numFmtId="49" fontId="107" fillId="0" borderId="108" xfId="0" applyNumberFormat="1" applyFont="1" applyFill="1" applyBorder="1" applyAlignment="1">
      <alignment horizontal="right" vertical="center"/>
    </xf>
    <xf numFmtId="0" fontId="108" fillId="0" borderId="108" xfId="0" applyFont="1" applyFill="1" applyBorder="1" applyAlignment="1">
      <alignment horizontal="left" vertical="center" wrapText="1"/>
    </xf>
    <xf numFmtId="0" fontId="122" fillId="0" borderId="108"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08" fillId="0" borderId="107" xfId="0" applyNumberFormat="1" applyFont="1" applyFill="1" applyBorder="1" applyAlignment="1">
      <alignment horizontal="left" vertical="center" wrapText="1"/>
    </xf>
    <xf numFmtId="0" fontId="119" fillId="0" borderId="0" xfId="0" applyFont="1" applyFill="1" applyAlignment="1">
      <alignment horizontal="left" vertical="top" wrapText="1"/>
    </xf>
    <xf numFmtId="0" fontId="125" fillId="0" borderId="108" xfId="13" applyFont="1" applyFill="1" applyBorder="1" applyAlignment="1" applyProtection="1">
      <alignment horizontal="left" vertical="center" wrapText="1"/>
      <protection locked="0"/>
    </xf>
    <xf numFmtId="0" fontId="119" fillId="0" borderId="108" xfId="0" applyFont="1" applyFill="1" applyBorder="1" applyAlignment="1">
      <alignment horizontal="center" vertical="center" wrapText="1"/>
    </xf>
    <xf numFmtId="0" fontId="119" fillId="0" borderId="0" xfId="0" applyFont="1" applyFill="1" applyBorder="1" applyAlignment="1">
      <alignment horizontal="center" vertical="center"/>
    </xf>
    <xf numFmtId="0" fontId="119" fillId="0" borderId="7" xfId="0" applyFont="1" applyFill="1" applyBorder="1"/>
    <xf numFmtId="49" fontId="119" fillId="0" borderId="108" xfId="0" applyNumberFormat="1" applyFont="1" applyFill="1" applyBorder="1" applyAlignment="1">
      <alignment horizontal="center" vertical="center" wrapText="1"/>
    </xf>
    <xf numFmtId="0" fontId="106" fillId="0" borderId="75" xfId="0" applyFont="1" applyBorder="1" applyAlignment="1">
      <alignment horizontal="left" vertical="center" wrapText="1"/>
    </xf>
    <xf numFmtId="0" fontId="106" fillId="0" borderId="74" xfId="0" applyFont="1" applyBorder="1" applyAlignment="1">
      <alignment horizontal="left" vertical="center" wrapText="1"/>
    </xf>
    <xf numFmtId="0" fontId="9" fillId="0" borderId="30" xfId="0" applyFont="1" applyFill="1" applyBorder="1" applyAlignment="1" applyProtection="1">
      <alignment horizontal="center"/>
    </xf>
    <xf numFmtId="0" fontId="9" fillId="0" borderId="31" xfId="0" applyFont="1" applyFill="1" applyBorder="1" applyAlignment="1" applyProtection="1">
      <alignment horizontal="center"/>
    </xf>
    <xf numFmtId="0" fontId="9" fillId="0" borderId="33" xfId="0" applyFont="1" applyFill="1" applyBorder="1" applyAlignment="1" applyProtection="1">
      <alignment horizontal="center"/>
    </xf>
    <xf numFmtId="0" fontId="9" fillId="0" borderId="32" xfId="0" applyFont="1" applyFill="1" applyBorder="1" applyAlignment="1" applyProtection="1">
      <alignment horizontal="center"/>
    </xf>
    <xf numFmtId="0" fontId="6" fillId="0" borderId="4" xfId="0" applyFont="1" applyBorder="1" applyAlignment="1">
      <alignment horizontal="center" vertical="center"/>
    </xf>
    <xf numFmtId="0" fontId="6" fillId="0" borderId="78" xfId="0" applyFont="1" applyBorder="1" applyAlignment="1">
      <alignment horizontal="center" vertical="center"/>
    </xf>
    <xf numFmtId="0" fontId="10" fillId="0" borderId="5"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20" xfId="0" applyFont="1" applyFill="1" applyBorder="1" applyAlignment="1" applyProtection="1">
      <alignment horizontal="center"/>
    </xf>
    <xf numFmtId="0" fontId="10" fillId="0" borderId="21" xfId="0" applyFont="1" applyFill="1" applyBorder="1" applyAlignment="1" applyProtection="1">
      <alignment horizontal="center"/>
    </xf>
    <xf numFmtId="0" fontId="13" fillId="0" borderId="3" xfId="0" applyFont="1" applyBorder="1" applyAlignment="1">
      <alignment wrapText="1"/>
    </xf>
    <xf numFmtId="0" fontId="4" fillId="0" borderId="23" xfId="0" applyFont="1" applyBorder="1" applyAlignment="1"/>
    <xf numFmtId="0" fontId="10" fillId="0" borderId="8" xfId="0" applyFont="1" applyBorder="1" applyAlignment="1">
      <alignment horizontal="center" vertical="center" wrapText="1"/>
    </xf>
    <xf numFmtId="0" fontId="10" fillId="0" borderId="24" xfId="0" applyFont="1" applyBorder="1" applyAlignment="1">
      <alignment horizontal="center" vertical="center" wrapText="1"/>
    </xf>
    <xf numFmtId="0" fontId="4" fillId="0" borderId="108" xfId="0" applyFont="1" applyFill="1" applyBorder="1" applyAlignment="1">
      <alignment horizontal="center" vertical="center" wrapText="1"/>
    </xf>
    <xf numFmtId="0" fontId="4" fillId="0" borderId="109" xfId="0" applyFont="1" applyFill="1" applyBorder="1" applyAlignment="1">
      <alignment horizontal="center"/>
    </xf>
    <xf numFmtId="0" fontId="4" fillId="0" borderId="24" xfId="0" applyFont="1" applyFill="1" applyBorder="1" applyAlignment="1">
      <alignment horizontal="center"/>
    </xf>
    <xf numFmtId="0" fontId="6" fillId="36" borderId="127" xfId="0" applyFont="1" applyFill="1" applyBorder="1" applyAlignment="1">
      <alignment horizontal="center" vertical="center" wrapText="1"/>
    </xf>
    <xf numFmtId="0" fontId="6" fillId="36" borderId="33" xfId="0" applyFont="1" applyFill="1" applyBorder="1" applyAlignment="1">
      <alignment horizontal="center" vertical="center" wrapText="1"/>
    </xf>
    <xf numFmtId="0" fontId="6" fillId="36" borderId="124" xfId="0" applyFont="1" applyFill="1" applyBorder="1" applyAlignment="1">
      <alignment horizontal="center" vertical="center" wrapText="1"/>
    </xf>
    <xf numFmtId="0" fontId="6" fillId="36" borderId="107" xfId="0" applyFont="1" applyFill="1" applyBorder="1" applyAlignment="1">
      <alignment horizontal="center" vertical="center" wrapText="1"/>
    </xf>
    <xf numFmtId="0" fontId="103" fillId="3" borderId="76" xfId="13" applyFont="1" applyFill="1" applyBorder="1" applyAlignment="1" applyProtection="1">
      <alignment horizontal="center" vertical="center" wrapText="1"/>
      <protection locked="0"/>
    </xf>
    <xf numFmtId="0" fontId="103" fillId="3" borderId="73" xfId="13" applyFont="1" applyFill="1" applyBorder="1" applyAlignment="1" applyProtection="1">
      <alignment horizontal="center" vertical="center" wrapText="1"/>
      <protection locked="0"/>
    </xf>
    <xf numFmtId="9" fontId="4" fillId="0" borderId="8" xfId="0" applyNumberFormat="1" applyFont="1" applyBorder="1" applyAlignment="1">
      <alignment horizontal="center" vertical="center"/>
    </xf>
    <xf numFmtId="9" fontId="4" fillId="0" borderId="10"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7" xfId="0" applyFont="1" applyBorder="1" applyAlignment="1">
      <alignment horizontal="center" vertical="center" wrapText="1"/>
    </xf>
    <xf numFmtId="164" fontId="15" fillId="3" borderId="19" xfId="1" applyNumberFormat="1" applyFont="1" applyFill="1" applyBorder="1" applyAlignment="1" applyProtection="1">
      <alignment horizontal="center"/>
      <protection locked="0"/>
    </xf>
    <xf numFmtId="164" fontId="15" fillId="3" borderId="20" xfId="1" applyNumberFormat="1" applyFont="1" applyFill="1" applyBorder="1" applyAlignment="1" applyProtection="1">
      <alignment horizontal="center"/>
      <protection locked="0"/>
    </xf>
    <xf numFmtId="164" fontId="15" fillId="3" borderId="21" xfId="1" applyNumberFormat="1" applyFont="1" applyFill="1" applyBorder="1" applyAlignment="1" applyProtection="1">
      <alignment horizontal="center"/>
      <protection locked="0"/>
    </xf>
    <xf numFmtId="0" fontId="6" fillId="0" borderId="56" xfId="0" applyFont="1" applyBorder="1" applyAlignment="1">
      <alignment horizontal="center" vertical="center" wrapText="1"/>
    </xf>
    <xf numFmtId="0" fontId="6" fillId="0" borderId="57" xfId="0" applyFont="1" applyBorder="1" applyAlignment="1">
      <alignment horizontal="center" vertical="center" wrapText="1"/>
    </xf>
    <xf numFmtId="164" fontId="15" fillId="0" borderId="99" xfId="1" applyNumberFormat="1" applyFont="1" applyFill="1" applyBorder="1" applyAlignment="1" applyProtection="1">
      <alignment horizontal="center" vertical="center" wrapText="1"/>
      <protection locked="0"/>
    </xf>
    <xf numFmtId="164" fontId="15" fillId="0" borderId="100"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76" xfId="0" applyFont="1" applyFill="1" applyBorder="1" applyAlignment="1">
      <alignment horizontal="center" vertical="center" wrapText="1"/>
    </xf>
    <xf numFmtId="0" fontId="4" fillId="0" borderId="73" xfId="0" applyFont="1" applyFill="1" applyBorder="1" applyAlignment="1">
      <alignment horizontal="center" vertical="center" wrapText="1"/>
    </xf>
    <xf numFmtId="0" fontId="4" fillId="0" borderId="8" xfId="0" applyFont="1" applyFill="1" applyBorder="1" applyAlignment="1">
      <alignment horizontal="center" wrapText="1"/>
    </xf>
    <xf numFmtId="0" fontId="4" fillId="0" borderId="10" xfId="0" applyFont="1" applyFill="1" applyBorder="1" applyAlignment="1">
      <alignment horizontal="center" wrapText="1"/>
    </xf>
    <xf numFmtId="0" fontId="4" fillId="0" borderId="68" xfId="0"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115" xfId="0" applyFont="1" applyFill="1" applyBorder="1" applyAlignment="1">
      <alignment horizontal="center" vertical="center" wrapText="1"/>
    </xf>
    <xf numFmtId="0" fontId="14" fillId="0" borderId="60" xfId="0" applyFont="1" applyFill="1" applyBorder="1" applyAlignment="1">
      <alignment horizontal="left" vertical="center"/>
    </xf>
    <xf numFmtId="0" fontId="14" fillId="0" borderId="61" xfId="0" applyFont="1" applyFill="1" applyBorder="1" applyAlignment="1">
      <alignment horizontal="left" vertical="center"/>
    </xf>
    <xf numFmtId="0" fontId="4" fillId="0" borderId="20" xfId="0" applyFont="1" applyBorder="1" applyAlignment="1">
      <alignment horizontal="center"/>
    </xf>
    <xf numFmtId="0" fontId="4" fillId="0" borderId="21" xfId="0" applyFont="1" applyBorder="1" applyAlignment="1">
      <alignment horizontal="center" vertical="center" wrapText="1"/>
    </xf>
    <xf numFmtId="0" fontId="4" fillId="0" borderId="123" xfId="0" applyFont="1" applyBorder="1" applyAlignment="1">
      <alignment horizontal="center" vertical="center" wrapText="1"/>
    </xf>
    <xf numFmtId="0" fontId="121" fillId="0" borderId="130" xfId="0" applyNumberFormat="1" applyFont="1" applyFill="1" applyBorder="1" applyAlignment="1">
      <alignment horizontal="left" vertical="center" wrapText="1"/>
    </xf>
    <xf numFmtId="0" fontId="121" fillId="0" borderId="131" xfId="0" applyNumberFormat="1" applyFont="1" applyFill="1" applyBorder="1" applyAlignment="1">
      <alignment horizontal="left" vertical="center" wrapText="1"/>
    </xf>
    <xf numFmtId="0" fontId="121" fillId="0" borderId="133" xfId="0" applyNumberFormat="1" applyFont="1" applyFill="1" applyBorder="1" applyAlignment="1">
      <alignment horizontal="left" vertical="center" wrapText="1"/>
    </xf>
    <xf numFmtId="0" fontId="121" fillId="0" borderId="134" xfId="0" applyNumberFormat="1" applyFont="1" applyFill="1" applyBorder="1" applyAlignment="1">
      <alignment horizontal="left" vertical="center" wrapText="1"/>
    </xf>
    <xf numFmtId="0" fontId="121" fillId="0" borderId="136" xfId="0" applyNumberFormat="1" applyFont="1" applyFill="1" applyBorder="1" applyAlignment="1">
      <alignment horizontal="left" vertical="center" wrapText="1"/>
    </xf>
    <xf numFmtId="0" fontId="121" fillId="0" borderId="137" xfId="0" applyNumberFormat="1" applyFont="1" applyFill="1" applyBorder="1" applyAlignment="1">
      <alignment horizontal="left" vertical="center" wrapText="1"/>
    </xf>
    <xf numFmtId="0" fontId="122" fillId="0" borderId="104" xfId="0" applyFont="1" applyFill="1" applyBorder="1" applyAlignment="1">
      <alignment horizontal="center" vertical="center" wrapText="1"/>
    </xf>
    <xf numFmtId="0" fontId="122" fillId="0" borderId="122" xfId="0" applyFont="1" applyFill="1" applyBorder="1" applyAlignment="1">
      <alignment horizontal="center" vertical="center" wrapText="1"/>
    </xf>
    <xf numFmtId="0" fontId="122" fillId="0" borderId="132" xfId="0" applyFont="1" applyFill="1" applyBorder="1" applyAlignment="1">
      <alignment horizontal="center" vertical="center" wrapText="1"/>
    </xf>
    <xf numFmtId="0" fontId="122" fillId="0" borderId="59" xfId="0" applyFont="1" applyFill="1" applyBorder="1" applyAlignment="1">
      <alignment horizontal="center" vertical="center" wrapText="1"/>
    </xf>
    <xf numFmtId="0" fontId="122" fillId="0" borderId="135" xfId="0" applyFont="1" applyFill="1" applyBorder="1" applyAlignment="1">
      <alignment horizontal="center" vertical="center" wrapText="1"/>
    </xf>
    <xf numFmtId="0" fontId="122" fillId="0" borderId="11" xfId="0" applyFont="1" applyFill="1" applyBorder="1" applyAlignment="1">
      <alignment horizontal="center" vertical="center" wrapText="1"/>
    </xf>
    <xf numFmtId="0" fontId="119" fillId="0" borderId="103" xfId="0" applyFont="1" applyBorder="1" applyAlignment="1">
      <alignment horizontal="center" vertical="center" wrapText="1"/>
    </xf>
    <xf numFmtId="0" fontId="119" fillId="0" borderId="7" xfId="0" applyFont="1" applyBorder="1" applyAlignment="1">
      <alignment horizontal="center" vertical="center" wrapText="1"/>
    </xf>
    <xf numFmtId="0" fontId="119" fillId="0" borderId="108" xfId="0" applyFont="1" applyBorder="1" applyAlignment="1">
      <alignment horizontal="center" vertical="center" wrapText="1"/>
    </xf>
    <xf numFmtId="0" fontId="126" fillId="0" borderId="108" xfId="0" applyFont="1" applyFill="1" applyBorder="1" applyAlignment="1">
      <alignment horizontal="center" vertical="center"/>
    </xf>
    <xf numFmtId="0" fontId="126" fillId="0" borderId="104" xfId="0" applyFont="1" applyFill="1" applyBorder="1" applyAlignment="1">
      <alignment horizontal="center" vertical="center"/>
    </xf>
    <xf numFmtId="0" fontId="126" fillId="0" borderId="132" xfId="0" applyFont="1" applyFill="1" applyBorder="1" applyAlignment="1">
      <alignment horizontal="center" vertical="center"/>
    </xf>
    <xf numFmtId="0" fontId="126" fillId="0" borderId="59" xfId="0" applyFont="1" applyFill="1" applyBorder="1" applyAlignment="1">
      <alignment horizontal="center" vertical="center"/>
    </xf>
    <xf numFmtId="0" fontId="126" fillId="0" borderId="11" xfId="0" applyFont="1" applyFill="1" applyBorder="1" applyAlignment="1">
      <alignment horizontal="center" vertical="center"/>
    </xf>
    <xf numFmtId="0" fontId="122" fillId="0" borderId="108" xfId="0" applyFont="1" applyFill="1" applyBorder="1" applyAlignment="1">
      <alignment horizontal="center" vertical="center" wrapText="1"/>
    </xf>
    <xf numFmtId="0" fontId="122" fillId="0" borderId="138" xfId="0" applyFont="1" applyFill="1" applyBorder="1" applyAlignment="1">
      <alignment horizontal="center" vertical="center" wrapText="1"/>
    </xf>
    <xf numFmtId="0" fontId="122" fillId="0" borderId="139" xfId="0" applyFont="1" applyFill="1" applyBorder="1" applyAlignment="1">
      <alignment horizontal="center" vertical="center" wrapText="1"/>
    </xf>
    <xf numFmtId="0" fontId="119" fillId="0" borderId="109" xfId="0" applyFont="1" applyFill="1" applyBorder="1" applyAlignment="1">
      <alignment horizontal="center" vertical="center" wrapText="1"/>
    </xf>
    <xf numFmtId="0" fontId="119" fillId="0" borderId="106" xfId="0" applyFont="1" applyFill="1" applyBorder="1" applyAlignment="1">
      <alignment horizontal="center" vertical="center" wrapText="1"/>
    </xf>
    <xf numFmtId="0" fontId="119" fillId="0" borderId="107" xfId="0" applyFont="1" applyFill="1" applyBorder="1" applyAlignment="1">
      <alignment horizontal="center" vertical="center" wrapText="1"/>
    </xf>
    <xf numFmtId="0" fontId="122" fillId="0" borderId="140" xfId="0" applyFont="1" applyFill="1" applyBorder="1" applyAlignment="1">
      <alignment horizontal="center" vertical="center" wrapText="1"/>
    </xf>
    <xf numFmtId="0" fontId="122" fillId="0" borderId="7" xfId="0" applyFont="1" applyFill="1" applyBorder="1" applyAlignment="1">
      <alignment horizontal="center" vertical="center" wrapText="1"/>
    </xf>
    <xf numFmtId="0" fontId="119" fillId="0" borderId="140" xfId="0" applyFont="1" applyFill="1" applyBorder="1" applyAlignment="1">
      <alignment horizontal="center" vertical="center" wrapText="1"/>
    </xf>
    <xf numFmtId="0" fontId="119" fillId="0" borderId="7" xfId="0" applyFont="1" applyFill="1" applyBorder="1" applyAlignment="1">
      <alignment horizontal="center" vertical="center" wrapText="1"/>
    </xf>
    <xf numFmtId="0" fontId="119" fillId="0" borderId="138" xfId="0" applyFont="1" applyFill="1" applyBorder="1" applyAlignment="1">
      <alignment horizontal="center" vertical="center" wrapText="1"/>
    </xf>
    <xf numFmtId="0" fontId="119" fillId="0" borderId="0" xfId="0" applyFont="1" applyFill="1" applyBorder="1" applyAlignment="1">
      <alignment horizontal="center" vertical="center" wrapText="1"/>
    </xf>
    <xf numFmtId="0" fontId="119" fillId="0" borderId="139" xfId="0" applyFont="1" applyFill="1" applyBorder="1" applyAlignment="1">
      <alignment horizontal="center" vertical="center" wrapText="1"/>
    </xf>
    <xf numFmtId="0" fontId="119" fillId="0" borderId="11" xfId="0" applyFont="1" applyBorder="1" applyAlignment="1">
      <alignment horizontal="center" vertical="center" wrapText="1"/>
    </xf>
    <xf numFmtId="0" fontId="121" fillId="0" borderId="104" xfId="0" applyNumberFormat="1" applyFont="1" applyFill="1" applyBorder="1" applyAlignment="1">
      <alignment horizontal="left" vertical="top" wrapText="1"/>
    </xf>
    <xf numFmtId="0" fontId="121" fillId="0" borderId="132" xfId="0" applyNumberFormat="1" applyFont="1" applyFill="1" applyBorder="1" applyAlignment="1">
      <alignment horizontal="left" vertical="top" wrapText="1"/>
    </xf>
    <xf numFmtId="0" fontId="121" fillId="0" borderId="138" xfId="0" applyNumberFormat="1" applyFont="1" applyFill="1" applyBorder="1" applyAlignment="1">
      <alignment horizontal="left" vertical="top" wrapText="1"/>
    </xf>
    <xf numFmtId="0" fontId="121" fillId="0" borderId="139" xfId="0" applyNumberFormat="1" applyFont="1" applyFill="1" applyBorder="1" applyAlignment="1">
      <alignment horizontal="left" vertical="top" wrapText="1"/>
    </xf>
    <xf numFmtId="0" fontId="121" fillId="0" borderId="59" xfId="0" applyNumberFormat="1" applyFont="1" applyFill="1" applyBorder="1" applyAlignment="1">
      <alignment horizontal="left" vertical="top" wrapText="1"/>
    </xf>
    <xf numFmtId="0" fontId="121" fillId="0" borderId="11" xfId="0" applyNumberFormat="1" applyFont="1" applyFill="1" applyBorder="1" applyAlignment="1">
      <alignment horizontal="left" vertical="top" wrapText="1"/>
    </xf>
    <xf numFmtId="0" fontId="119" fillId="0" borderId="104" xfId="0" applyFont="1" applyFill="1" applyBorder="1" applyAlignment="1">
      <alignment horizontal="center" vertical="center"/>
    </xf>
    <xf numFmtId="0" fontId="119" fillId="0" borderId="122" xfId="0" applyFont="1" applyFill="1" applyBorder="1" applyAlignment="1">
      <alignment horizontal="center" vertical="center"/>
    </xf>
    <xf numFmtId="0" fontId="119" fillId="0" borderId="132" xfId="0" applyFont="1" applyFill="1" applyBorder="1" applyAlignment="1">
      <alignment horizontal="center" vertical="center"/>
    </xf>
    <xf numFmtId="0" fontId="119" fillId="0" borderId="104" xfId="0" applyFont="1" applyFill="1" applyBorder="1" applyAlignment="1">
      <alignment horizontal="center" vertical="center" wrapText="1"/>
    </xf>
    <xf numFmtId="0" fontId="119" fillId="0" borderId="122" xfId="0" applyFont="1" applyFill="1" applyBorder="1" applyAlignment="1">
      <alignment horizontal="center" vertical="center" wrapText="1"/>
    </xf>
    <xf numFmtId="0" fontId="119" fillId="0" borderId="132" xfId="0" applyFont="1" applyFill="1" applyBorder="1" applyAlignment="1">
      <alignment horizontal="center" vertical="center" wrapText="1"/>
    </xf>
    <xf numFmtId="0" fontId="119" fillId="0" borderId="104" xfId="0" applyFont="1" applyBorder="1" applyAlignment="1">
      <alignment horizontal="center" vertical="top" wrapText="1"/>
    </xf>
    <xf numFmtId="0" fontId="119" fillId="0" borderId="122" xfId="0" applyFont="1" applyBorder="1" applyAlignment="1">
      <alignment horizontal="center" vertical="top" wrapText="1"/>
    </xf>
    <xf numFmtId="0" fontId="119" fillId="0" borderId="132" xfId="0" applyFont="1" applyBorder="1" applyAlignment="1">
      <alignment horizontal="center" vertical="top" wrapText="1"/>
    </xf>
    <xf numFmtId="0" fontId="119" fillId="0" borderId="104" xfId="0" applyFont="1" applyFill="1" applyBorder="1" applyAlignment="1">
      <alignment horizontal="center" vertical="top" wrapText="1"/>
    </xf>
    <xf numFmtId="0" fontId="119" fillId="0" borderId="106" xfId="0" applyFont="1" applyFill="1" applyBorder="1" applyAlignment="1">
      <alignment horizontal="center" vertical="top" wrapText="1"/>
    </xf>
    <xf numFmtId="0" fontId="119" fillId="0" borderId="107" xfId="0" applyFont="1" applyFill="1" applyBorder="1" applyAlignment="1">
      <alignment horizontal="center" vertical="top" wrapText="1"/>
    </xf>
    <xf numFmtId="0" fontId="119" fillId="0" borderId="103" xfId="0" applyFont="1" applyBorder="1" applyAlignment="1">
      <alignment horizontal="center" vertical="top" wrapText="1"/>
    </xf>
    <xf numFmtId="0" fontId="119" fillId="0" borderId="7" xfId="0" applyFont="1" applyBorder="1" applyAlignment="1">
      <alignment horizontal="center" vertical="top" wrapText="1"/>
    </xf>
    <xf numFmtId="0" fontId="121" fillId="0" borderId="141" xfId="0" applyNumberFormat="1" applyFont="1" applyFill="1" applyBorder="1" applyAlignment="1">
      <alignment horizontal="left" vertical="top" wrapText="1"/>
    </xf>
    <xf numFmtId="0" fontId="121" fillId="0" borderId="142" xfId="0" applyNumberFormat="1" applyFont="1" applyFill="1" applyBorder="1" applyAlignment="1">
      <alignment horizontal="left" vertical="top" wrapText="1"/>
    </xf>
    <xf numFmtId="0" fontId="108" fillId="0" borderId="108" xfId="0" applyFont="1" applyFill="1" applyBorder="1" applyAlignment="1">
      <alignment horizontal="left" vertical="center" wrapText="1"/>
    </xf>
    <xf numFmtId="0" fontId="107" fillId="76" borderId="108" xfId="0" applyFont="1" applyFill="1" applyBorder="1" applyAlignment="1">
      <alignment horizontal="center" vertical="center" wrapText="1"/>
    </xf>
    <xf numFmtId="0" fontId="108" fillId="0" borderId="108" xfId="0" applyFont="1" applyFill="1" applyBorder="1" applyAlignment="1">
      <alignment horizontal="left" vertical="top" wrapText="1"/>
    </xf>
    <xf numFmtId="0" fontId="108" fillId="0" borderId="108" xfId="0" applyNumberFormat="1" applyFont="1" applyFill="1" applyBorder="1" applyAlignment="1">
      <alignment horizontal="left" vertical="top" wrapText="1"/>
    </xf>
    <xf numFmtId="0" fontId="107" fillId="76" borderId="109" xfId="0" applyFont="1" applyFill="1" applyBorder="1" applyAlignment="1">
      <alignment horizontal="center" vertical="center" wrapText="1"/>
    </xf>
    <xf numFmtId="0" fontId="107" fillId="76" borderId="107" xfId="0" applyFont="1" applyFill="1" applyBorder="1" applyAlignment="1">
      <alignment horizontal="center" vertical="center" wrapText="1"/>
    </xf>
    <xf numFmtId="0" fontId="108" fillId="0" borderId="109" xfId="0" applyFont="1" applyFill="1" applyBorder="1" applyAlignment="1">
      <alignment horizontal="left" vertical="center" wrapText="1"/>
    </xf>
    <xf numFmtId="0" fontId="108" fillId="0" borderId="107" xfId="0" applyFont="1" applyFill="1" applyBorder="1" applyAlignment="1">
      <alignment horizontal="left" vertical="center" wrapText="1"/>
    </xf>
    <xf numFmtId="0" fontId="108" fillId="81" borderId="109" xfId="0" applyNumberFormat="1" applyFont="1" applyFill="1" applyBorder="1" applyAlignment="1">
      <alignment horizontal="left" vertical="center" wrapText="1"/>
    </xf>
    <xf numFmtId="0" fontId="108" fillId="81" borderId="107" xfId="0" applyNumberFormat="1" applyFont="1" applyFill="1" applyBorder="1" applyAlignment="1">
      <alignment horizontal="left" vertical="center" wrapText="1"/>
    </xf>
    <xf numFmtId="0" fontId="108" fillId="0" borderId="109" xfId="0" applyFont="1" applyFill="1" applyBorder="1" applyAlignment="1">
      <alignment horizontal="left" vertical="top" wrapText="1"/>
    </xf>
    <xf numFmtId="0" fontId="108" fillId="0" borderId="109" xfId="0" applyNumberFormat="1" applyFont="1" applyFill="1" applyBorder="1" applyAlignment="1">
      <alignment horizontal="left" vertical="center" wrapText="1"/>
    </xf>
    <xf numFmtId="0" fontId="108" fillId="0" borderId="107" xfId="0" applyNumberFormat="1" applyFont="1" applyFill="1" applyBorder="1" applyAlignment="1">
      <alignment horizontal="left" vertical="center" wrapText="1"/>
    </xf>
    <xf numFmtId="0" fontId="108" fillId="81" borderId="109" xfId="0" applyNumberFormat="1" applyFont="1" applyFill="1" applyBorder="1" applyAlignment="1">
      <alignment horizontal="left" vertical="top" wrapText="1"/>
    </xf>
    <xf numFmtId="0" fontId="108" fillId="81" borderId="107" xfId="0" applyNumberFormat="1" applyFont="1" applyFill="1" applyBorder="1" applyAlignment="1">
      <alignment horizontal="left" vertical="top" wrapText="1"/>
    </xf>
    <xf numFmtId="0" fontId="108" fillId="0" borderId="109" xfId="13" applyFont="1" applyFill="1" applyBorder="1" applyAlignment="1" applyProtection="1">
      <alignment horizontal="left" vertical="top" wrapText="1"/>
      <protection locked="0"/>
    </xf>
    <xf numFmtId="0" fontId="108" fillId="0" borderId="107" xfId="13" applyFont="1" applyFill="1" applyBorder="1" applyAlignment="1" applyProtection="1">
      <alignment horizontal="left" vertical="top" wrapText="1"/>
      <protection locked="0"/>
    </xf>
    <xf numFmtId="0" fontId="108" fillId="0" borderId="103" xfId="12672" applyFont="1" applyFill="1" applyBorder="1" applyAlignment="1">
      <alignment horizontal="left" vertical="center" wrapText="1"/>
    </xf>
    <xf numFmtId="0" fontId="108" fillId="0" borderId="140" xfId="12672" applyFont="1" applyFill="1" applyBorder="1" applyAlignment="1">
      <alignment horizontal="left" vertical="center" wrapText="1"/>
    </xf>
    <xf numFmtId="0" fontId="108" fillId="0" borderId="7" xfId="12672" applyFont="1" applyFill="1" applyBorder="1" applyAlignment="1">
      <alignment horizontal="left" vertical="center" wrapText="1"/>
    </xf>
    <xf numFmtId="0" fontId="107" fillId="0" borderId="108" xfId="0" applyFont="1" applyFill="1" applyBorder="1" applyAlignment="1">
      <alignment horizontal="center" vertical="center"/>
    </xf>
    <xf numFmtId="0" fontId="108" fillId="3" borderId="109" xfId="13" applyFont="1" applyFill="1" applyBorder="1" applyAlignment="1" applyProtection="1">
      <alignment horizontal="left" vertical="top" wrapText="1"/>
      <protection locked="0"/>
    </xf>
    <xf numFmtId="0" fontId="108" fillId="3" borderId="107" xfId="13" applyFont="1" applyFill="1" applyBorder="1" applyAlignment="1" applyProtection="1">
      <alignment horizontal="left" vertical="top" wrapText="1"/>
      <protection locked="0"/>
    </xf>
    <xf numFmtId="0" fontId="107" fillId="0" borderId="94" xfId="0" applyFont="1" applyFill="1" applyBorder="1" applyAlignment="1">
      <alignment horizontal="center" vertical="center"/>
    </xf>
    <xf numFmtId="0" fontId="107" fillId="76" borderId="91" xfId="0" applyFont="1" applyFill="1" applyBorder="1" applyAlignment="1">
      <alignment horizontal="center" vertical="center" wrapText="1"/>
    </xf>
    <xf numFmtId="0" fontId="107" fillId="76" borderId="0" xfId="0" applyFont="1" applyFill="1" applyBorder="1" applyAlignment="1">
      <alignment horizontal="center" vertical="center" wrapText="1"/>
    </xf>
    <xf numFmtId="0" fontId="107" fillId="76" borderId="92" xfId="0" applyFont="1" applyFill="1" applyBorder="1" applyAlignment="1">
      <alignment horizontal="center" vertical="center" wrapText="1"/>
    </xf>
    <xf numFmtId="0" fontId="108" fillId="78" borderId="109" xfId="0" applyFont="1" applyFill="1" applyBorder="1" applyAlignment="1">
      <alignment vertical="center" wrapText="1"/>
    </xf>
    <xf numFmtId="0" fontId="108" fillId="78" borderId="107" xfId="0" applyFont="1" applyFill="1" applyBorder="1" applyAlignment="1">
      <alignment vertical="center" wrapText="1"/>
    </xf>
    <xf numFmtId="0" fontId="108" fillId="0" borderId="109" xfId="0" applyFont="1" applyFill="1" applyBorder="1" applyAlignment="1">
      <alignment vertical="center" wrapText="1"/>
    </xf>
    <xf numFmtId="0" fontId="108" fillId="0" borderId="107" xfId="0" applyFont="1" applyFill="1" applyBorder="1" applyAlignment="1">
      <alignment vertical="center" wrapText="1"/>
    </xf>
    <xf numFmtId="0" fontId="107" fillId="76" borderId="96" xfId="0" applyFont="1" applyFill="1" applyBorder="1" applyAlignment="1">
      <alignment horizontal="center" vertical="center"/>
    </xf>
    <xf numFmtId="0" fontId="107" fillId="76" borderId="97" xfId="0" applyFont="1" applyFill="1" applyBorder="1" applyAlignment="1">
      <alignment horizontal="center" vertical="center"/>
    </xf>
    <xf numFmtId="0" fontId="107" fillId="76" borderId="98" xfId="0" applyFont="1" applyFill="1" applyBorder="1" applyAlignment="1">
      <alignment horizontal="center" vertical="center"/>
    </xf>
    <xf numFmtId="0" fontId="108" fillId="3" borderId="109" xfId="0" applyFont="1" applyFill="1" applyBorder="1" applyAlignment="1">
      <alignment horizontal="left" vertical="center" wrapText="1"/>
    </xf>
    <xf numFmtId="0" fontId="108" fillId="3" borderId="107" xfId="0" applyFont="1" applyFill="1" applyBorder="1" applyAlignment="1">
      <alignment horizontal="left" vertical="center" wrapText="1"/>
    </xf>
    <xf numFmtId="0" fontId="108" fillId="0" borderId="86" xfId="0" applyFont="1" applyFill="1" applyBorder="1" applyAlignment="1">
      <alignment horizontal="left" vertical="center" wrapText="1"/>
    </xf>
    <xf numFmtId="0" fontId="108" fillId="0" borderId="87" xfId="0" applyFont="1" applyFill="1" applyBorder="1" applyAlignment="1">
      <alignment horizontal="left" vertical="center" wrapText="1"/>
    </xf>
    <xf numFmtId="0" fontId="107" fillId="76" borderId="82" xfId="0" applyFont="1" applyFill="1" applyBorder="1" applyAlignment="1">
      <alignment horizontal="center" vertical="center" wrapText="1"/>
    </xf>
    <xf numFmtId="0" fontId="107" fillId="76" borderId="83" xfId="0" applyFont="1" applyFill="1" applyBorder="1" applyAlignment="1">
      <alignment horizontal="center" vertical="center" wrapText="1"/>
    </xf>
    <xf numFmtId="0" fontId="107" fillId="76" borderId="84" xfId="0" applyFont="1" applyFill="1" applyBorder="1" applyAlignment="1">
      <alignment horizontal="center" vertical="center" wrapText="1"/>
    </xf>
    <xf numFmtId="0" fontId="108" fillId="0" borderId="59" xfId="0" applyFont="1" applyFill="1" applyBorder="1" applyAlignment="1">
      <alignment horizontal="left" vertical="center" wrapText="1"/>
    </xf>
    <xf numFmtId="0" fontId="108" fillId="0" borderId="11" xfId="0" applyFont="1" applyFill="1" applyBorder="1" applyAlignment="1">
      <alignment horizontal="left" vertical="center" wrapText="1"/>
    </xf>
    <xf numFmtId="0" fontId="108" fillId="3" borderId="109" xfId="0" applyFont="1" applyFill="1" applyBorder="1" applyAlignment="1">
      <alignment vertical="center" wrapText="1"/>
    </xf>
    <xf numFmtId="0" fontId="108" fillId="3" borderId="107" xfId="0" applyFont="1" applyFill="1" applyBorder="1" applyAlignment="1">
      <alignment vertical="center" wrapText="1"/>
    </xf>
    <xf numFmtId="0" fontId="108" fillId="0" borderId="86" xfId="0" applyFont="1" applyFill="1" applyBorder="1" applyAlignment="1">
      <alignment vertical="center" wrapText="1"/>
    </xf>
    <xf numFmtId="0" fontId="108" fillId="0" borderId="87" xfId="0" applyFont="1" applyFill="1" applyBorder="1" applyAlignment="1">
      <alignment vertical="center" wrapText="1"/>
    </xf>
    <xf numFmtId="0" fontId="108" fillId="3" borderId="86" xfId="0" applyFont="1" applyFill="1" applyBorder="1" applyAlignment="1">
      <alignment horizontal="left" vertical="center" wrapText="1"/>
    </xf>
    <xf numFmtId="0" fontId="108" fillId="3" borderId="87" xfId="0" applyFont="1" applyFill="1" applyBorder="1" applyAlignment="1">
      <alignment horizontal="left" vertical="center" wrapText="1"/>
    </xf>
    <xf numFmtId="0" fontId="108" fillId="0" borderId="89" xfId="0" applyFont="1" applyFill="1" applyBorder="1" applyAlignment="1">
      <alignment horizontal="left" vertical="center" wrapText="1"/>
    </xf>
    <xf numFmtId="0" fontId="108" fillId="0" borderId="90" xfId="0" applyFont="1" applyFill="1" applyBorder="1" applyAlignment="1">
      <alignment horizontal="left" vertical="center" wrapText="1"/>
    </xf>
    <xf numFmtId="0" fontId="108" fillId="0" borderId="59" xfId="0" applyFont="1" applyFill="1" applyBorder="1" applyAlignment="1">
      <alignment vertical="center" wrapText="1"/>
    </xf>
    <xf numFmtId="0" fontId="108" fillId="0" borderId="11" xfId="0" applyFont="1" applyFill="1" applyBorder="1" applyAlignment="1">
      <alignment vertical="center" wrapText="1"/>
    </xf>
    <xf numFmtId="0" fontId="108" fillId="0" borderId="109" xfId="0" applyFont="1" applyFill="1" applyBorder="1" applyAlignment="1">
      <alignment horizontal="left"/>
    </xf>
    <xf numFmtId="0" fontId="108" fillId="0" borderId="107" xfId="0" applyFont="1" applyFill="1" applyBorder="1" applyAlignment="1">
      <alignment horizontal="left"/>
    </xf>
    <xf numFmtId="0" fontId="107" fillId="0" borderId="79" xfId="0" applyFont="1" applyFill="1" applyBorder="1" applyAlignment="1">
      <alignment horizontal="center" vertical="center"/>
    </xf>
    <xf numFmtId="0" fontId="107" fillId="0" borderId="80" xfId="0" applyFont="1" applyFill="1" applyBorder="1" applyAlignment="1">
      <alignment horizontal="center" vertical="center"/>
    </xf>
    <xf numFmtId="0" fontId="107" fillId="0" borderId="81" xfId="0" applyFont="1" applyFill="1" applyBorder="1" applyAlignment="1">
      <alignment horizontal="center" vertical="center"/>
    </xf>
    <xf numFmtId="14" fontId="7" fillId="0" borderId="0" xfId="0" applyNumberFormat="1" applyFont="1" applyAlignment="1">
      <alignment horizontal="left"/>
    </xf>
    <xf numFmtId="9" fontId="9" fillId="2" borderId="108" xfId="20961" applyFont="1" applyFill="1" applyBorder="1" applyAlignment="1" applyProtection="1">
      <alignment vertical="center"/>
      <protection locked="0"/>
    </xf>
    <xf numFmtId="9" fontId="17" fillId="2" borderId="108" xfId="20961" applyFont="1" applyFill="1" applyBorder="1" applyAlignment="1" applyProtection="1">
      <alignment vertical="center"/>
      <protection locked="0"/>
    </xf>
    <xf numFmtId="9" fontId="17" fillId="2" borderId="123" xfId="20961" applyFont="1" applyFill="1" applyBorder="1" applyAlignment="1" applyProtection="1">
      <alignment vertical="center"/>
      <protection locked="0"/>
    </xf>
    <xf numFmtId="9" fontId="28" fillId="37" borderId="0" xfId="20961" applyFont="1" applyFill="1" applyBorder="1"/>
    <xf numFmtId="9" fontId="28" fillId="37" borderId="101" xfId="20961" applyFont="1" applyFill="1" applyBorder="1"/>
    <xf numFmtId="10" fontId="9" fillId="2" borderId="108" xfId="20961" applyNumberFormat="1" applyFont="1" applyFill="1" applyBorder="1" applyAlignment="1" applyProtection="1">
      <alignment vertical="center"/>
      <protection locked="0"/>
    </xf>
    <xf numFmtId="10" fontId="17" fillId="2" borderId="108" xfId="20961" applyNumberFormat="1" applyFont="1" applyFill="1" applyBorder="1" applyAlignment="1" applyProtection="1">
      <alignment vertical="center"/>
      <protection locked="0"/>
    </xf>
    <xf numFmtId="10" fontId="17" fillId="2" borderId="123" xfId="20961" applyNumberFormat="1" applyFont="1" applyFill="1" applyBorder="1" applyAlignment="1" applyProtection="1">
      <alignment vertical="center"/>
      <protection locked="0"/>
    </xf>
    <xf numFmtId="10" fontId="28" fillId="37" borderId="0" xfId="20961" applyNumberFormat="1" applyFont="1" applyFill="1" applyBorder="1"/>
    <xf numFmtId="10" fontId="28" fillId="37" borderId="101" xfId="20961" applyNumberFormat="1" applyFont="1" applyFill="1" applyBorder="1"/>
    <xf numFmtId="10" fontId="9" fillId="2" borderId="123" xfId="20961" applyNumberFormat="1" applyFont="1" applyFill="1" applyBorder="1" applyAlignment="1" applyProtection="1">
      <alignment vertical="center"/>
      <protection locked="0"/>
    </xf>
    <xf numFmtId="14" fontId="4" fillId="0" borderId="0" xfId="0" applyNumberFormat="1" applyFont="1" applyAlignment="1">
      <alignment horizontal="left"/>
    </xf>
    <xf numFmtId="164" fontId="7" fillId="0" borderId="27" xfId="7" applyNumberFormat="1" applyFont="1" applyFill="1" applyBorder="1" applyAlignment="1" applyProtection="1">
      <alignment horizontal="right" vertical="center"/>
    </xf>
    <xf numFmtId="164" fontId="6" fillId="36" borderId="123" xfId="7" applyNumberFormat="1" applyFont="1" applyFill="1" applyBorder="1" applyAlignment="1">
      <alignment horizontal="center" vertical="center" wrapText="1"/>
    </xf>
    <xf numFmtId="164" fontId="111" fillId="0" borderId="123" xfId="7" applyNumberFormat="1" applyFont="1" applyFill="1" applyBorder="1" applyAlignment="1">
      <alignment horizontal="right" vertical="center" wrapText="1"/>
    </xf>
    <xf numFmtId="164" fontId="6" fillId="36" borderId="123" xfId="7" applyNumberFormat="1" applyFont="1" applyFill="1" applyBorder="1" applyAlignment="1">
      <alignment horizontal="right" vertical="center" wrapText="1"/>
    </xf>
    <xf numFmtId="164" fontId="4" fillId="0" borderId="123" xfId="7" applyNumberFormat="1" applyFont="1" applyFill="1" applyBorder="1" applyAlignment="1">
      <alignment horizontal="right" vertical="center" wrapText="1"/>
    </xf>
    <xf numFmtId="43" fontId="121" fillId="0" borderId="108" xfId="7" applyFont="1" applyFill="1" applyBorder="1" applyAlignment="1">
      <alignment horizontal="left" vertical="center" wrapText="1"/>
    </xf>
    <xf numFmtId="164" fontId="119" fillId="0" borderId="0" xfId="7" applyNumberFormat="1" applyFont="1"/>
    <xf numFmtId="164" fontId="119" fillId="0" borderId="0" xfId="7" applyNumberFormat="1" applyFont="1" applyBorder="1"/>
    <xf numFmtId="164" fontId="119" fillId="83" borderId="108" xfId="7" applyNumberFormat="1" applyFont="1" applyFill="1" applyBorder="1"/>
    <xf numFmtId="43" fontId="119" fillId="0" borderId="108" xfId="7" applyFont="1" applyBorder="1" applyAlignment="1">
      <alignment horizontal="center"/>
    </xf>
    <xf numFmtId="43" fontId="122" fillId="0" borderId="108" xfId="7" applyFont="1" applyBorder="1" applyAlignment="1">
      <alignment horizontal="center"/>
    </xf>
    <xf numFmtId="164" fontId="119" fillId="0" borderId="108" xfId="7" applyNumberFormat="1" applyFont="1" applyBorder="1" applyAlignment="1">
      <alignment horizontal="center"/>
    </xf>
    <xf numFmtId="164" fontId="122" fillId="0" borderId="108" xfId="7" applyNumberFormat="1" applyFont="1" applyBorder="1" applyAlignment="1">
      <alignment horizontal="center"/>
    </xf>
    <xf numFmtId="164" fontId="118" fillId="36" borderId="108" xfId="7" applyNumberFormat="1" applyFont="1" applyFill="1" applyBorder="1"/>
    <xf numFmtId="164" fontId="119" fillId="0" borderId="108" xfId="7" applyNumberFormat="1" applyFont="1" applyFill="1" applyBorder="1"/>
    <xf numFmtId="164" fontId="119" fillId="0" borderId="108" xfId="7" applyNumberFormat="1" applyFont="1" applyBorder="1"/>
    <xf numFmtId="43" fontId="118" fillId="36" borderId="108" xfId="7" applyFont="1" applyFill="1" applyBorder="1"/>
    <xf numFmtId="43" fontId="119" fillId="0" borderId="108" xfId="7" applyFont="1" applyBorder="1"/>
    <xf numFmtId="164" fontId="122" fillId="0" borderId="108" xfId="7" applyNumberFormat="1" applyFont="1" applyBorder="1"/>
    <xf numFmtId="43" fontId="122" fillId="0" borderId="108" xfId="7" applyFont="1" applyBorder="1"/>
    <xf numFmtId="164" fontId="6" fillId="0" borderId="123" xfId="7" applyNumberFormat="1" applyFont="1" applyBorder="1" applyAlignment="1">
      <alignment horizontal="center"/>
    </xf>
    <xf numFmtId="10" fontId="115" fillId="80" borderId="108" xfId="20961" applyNumberFormat="1" applyFont="1" applyFill="1" applyBorder="1" applyAlignment="1" applyProtection="1">
      <alignment horizontal="right" vertical="center"/>
    </xf>
    <xf numFmtId="164" fontId="115" fillId="80" borderId="108" xfId="7" applyNumberFormat="1" applyFont="1" applyFill="1" applyBorder="1" applyAlignment="1" applyProtection="1">
      <alignment horizontal="center" vertical="center"/>
    </xf>
    <xf numFmtId="164" fontId="4" fillId="3" borderId="106" xfId="7" applyNumberFormat="1" applyFont="1" applyFill="1" applyBorder="1" applyAlignment="1">
      <alignment vertical="center"/>
    </xf>
    <xf numFmtId="10" fontId="4" fillId="0" borderId="0" xfId="20961" applyNumberFormat="1" applyFont="1"/>
    <xf numFmtId="10" fontId="4" fillId="0" borderId="119" xfId="20961" applyNumberFormat="1" applyFont="1" applyFill="1" applyBorder="1" applyAlignment="1">
      <alignment vertical="center"/>
    </xf>
    <xf numFmtId="10" fontId="4" fillId="0" borderId="102" xfId="20961" applyNumberFormat="1" applyFont="1" applyFill="1" applyBorder="1" applyAlignment="1">
      <alignment vertical="center"/>
    </xf>
    <xf numFmtId="3" fontId="4" fillId="36" borderId="27" xfId="0" applyNumberFormat="1" applyFont="1" applyFill="1" applyBorder="1" applyAlignment="1">
      <alignment horizontal="center"/>
    </xf>
    <xf numFmtId="167" fontId="4" fillId="0" borderId="23" xfId="0" applyNumberFormat="1" applyFont="1" applyBorder="1" applyAlignment="1">
      <alignment horizontal="center"/>
    </xf>
    <xf numFmtId="193" fontId="4" fillId="0" borderId="8" xfId="0" applyNumberFormat="1" applyFont="1" applyBorder="1" applyAlignment="1">
      <alignment horizontal="center"/>
    </xf>
    <xf numFmtId="193" fontId="4" fillId="0" borderId="3" xfId="0" applyNumberFormat="1" applyFont="1" applyBorder="1" applyAlignment="1">
      <alignment horizontal="center"/>
    </xf>
    <xf numFmtId="193" fontId="4" fillId="36" borderId="26" xfId="0" applyNumberFormat="1" applyFont="1" applyFill="1" applyBorder="1" applyAlignment="1">
      <alignment horizontal="center"/>
    </xf>
    <xf numFmtId="193" fontId="24" fillId="36" borderId="64" xfId="0" applyNumberFormat="1" applyFont="1" applyFill="1" applyBorder="1" applyAlignment="1">
      <alignment horizontal="center" vertical="center"/>
    </xf>
    <xf numFmtId="193" fontId="19" fillId="0" borderId="15" xfId="0" applyNumberFormat="1" applyFont="1" applyBorder="1" applyAlignment="1">
      <alignment horizontal="center" vertical="center"/>
    </xf>
    <xf numFmtId="193" fontId="25" fillId="0" borderId="18" xfId="0" applyNumberFormat="1" applyFont="1" applyBorder="1" applyAlignment="1">
      <alignment horizontal="center" vertical="center"/>
    </xf>
    <xf numFmtId="193" fontId="24" fillId="36" borderId="17" xfId="0" applyNumberFormat="1" applyFont="1" applyFill="1" applyBorder="1" applyAlignment="1">
      <alignment horizontal="center" vertical="center"/>
    </xf>
    <xf numFmtId="193" fontId="25" fillId="0" borderId="15" xfId="0" applyNumberFormat="1" applyFont="1" applyBorder="1" applyAlignment="1">
      <alignment horizontal="center" vertical="center"/>
    </xf>
    <xf numFmtId="193" fontId="25" fillId="36" borderId="14" xfId="0" applyNumberFormat="1" applyFont="1" applyFill="1" applyBorder="1" applyAlignment="1">
      <alignment horizontal="center" vertical="center"/>
    </xf>
    <xf numFmtId="193" fontId="19" fillId="0" borderId="14" xfId="0" applyNumberFormat="1" applyFont="1" applyBorder="1" applyAlignment="1">
      <alignment horizontal="center" vertical="center"/>
    </xf>
    <xf numFmtId="193" fontId="25" fillId="0" borderId="14" xfId="0" applyNumberFormat="1" applyFont="1" applyBorder="1" applyAlignment="1">
      <alignment horizontal="center" vertical="center"/>
    </xf>
    <xf numFmtId="193" fontId="25" fillId="0" borderId="35" xfId="0" applyNumberFormat="1" applyFont="1" applyBorder="1" applyAlignment="1">
      <alignment horizontal="center" vertical="center"/>
    </xf>
    <xf numFmtId="0" fontId="12" fillId="0" borderId="0" xfId="0" applyFont="1"/>
    <xf numFmtId="193" fontId="4" fillId="0" borderId="108" xfId="0" applyNumberFormat="1" applyFont="1" applyFill="1" applyBorder="1"/>
    <xf numFmtId="3" fontId="23" fillId="0" borderId="108" xfId="0" applyNumberFormat="1" applyFont="1" applyBorder="1" applyAlignment="1">
      <alignment vertical="center" wrapText="1"/>
    </xf>
    <xf numFmtId="3" fontId="23" fillId="0" borderId="108" xfId="0" applyNumberFormat="1" applyFont="1" applyFill="1" applyBorder="1" applyAlignment="1">
      <alignment vertical="center" wrapText="1"/>
    </xf>
    <xf numFmtId="3" fontId="23" fillId="0" borderId="109" xfId="0" applyNumberFormat="1" applyFont="1" applyBorder="1" applyAlignment="1">
      <alignment vertical="center" wrapText="1"/>
    </xf>
    <xf numFmtId="0" fontId="19" fillId="0" borderId="12" xfId="0" applyFont="1" applyBorder="1" applyAlignment="1">
      <alignment horizontal="left" wrapText="1"/>
    </xf>
    <xf numFmtId="164" fontId="28" fillId="37" borderId="0" xfId="7" applyNumberFormat="1" applyFont="1" applyFill="1" applyBorder="1"/>
    <xf numFmtId="164" fontId="4" fillId="0" borderId="59" xfId="7" applyNumberFormat="1" applyFont="1" applyFill="1" applyBorder="1" applyAlignment="1">
      <alignment vertical="center"/>
    </xf>
    <xf numFmtId="164" fontId="4" fillId="0" borderId="73" xfId="7" applyNumberFormat="1" applyFont="1" applyFill="1" applyBorder="1" applyAlignment="1">
      <alignment vertical="center"/>
    </xf>
    <xf numFmtId="164" fontId="4" fillId="3" borderId="24" xfId="7" applyNumberFormat="1" applyFont="1" applyFill="1" applyBorder="1" applyAlignment="1">
      <alignment vertical="center"/>
    </xf>
    <xf numFmtId="164" fontId="4" fillId="0" borderId="108" xfId="7" applyNumberFormat="1" applyFont="1" applyFill="1" applyBorder="1" applyAlignment="1">
      <alignment vertical="center"/>
    </xf>
    <xf numFmtId="164" fontId="4" fillId="0" borderId="109" xfId="7" applyNumberFormat="1" applyFont="1" applyFill="1" applyBorder="1" applyAlignment="1">
      <alignment vertical="center"/>
    </xf>
    <xf numFmtId="164" fontId="4" fillId="0" borderId="123" xfId="7" applyNumberFormat="1" applyFont="1" applyFill="1" applyBorder="1" applyAlignment="1">
      <alignment vertical="center"/>
    </xf>
    <xf numFmtId="164" fontId="4" fillId="0" borderId="26" xfId="7" applyNumberFormat="1" applyFont="1" applyFill="1" applyBorder="1" applyAlignment="1">
      <alignment vertical="center"/>
    </xf>
    <xf numFmtId="164" fontId="4" fillId="0" borderId="28" xfId="7" applyNumberFormat="1" applyFont="1" applyFill="1" applyBorder="1" applyAlignment="1">
      <alignment vertical="center"/>
    </xf>
    <xf numFmtId="164" fontId="4" fillId="0" borderId="27" xfId="7" applyNumberFormat="1" applyFont="1" applyFill="1" applyBorder="1" applyAlignment="1">
      <alignment vertical="center"/>
    </xf>
  </cellXfs>
  <cellStyles count="22269">
    <cellStyle name="_RC VALUTEBIS WRILSI " xfId="18"/>
    <cellStyle name="=C:\WINNT35\SYSTEM32\COMMAND.COM" xfId="21412"/>
    <cellStyle name="1Normal" xfId="19"/>
    <cellStyle name="1Normal 2" xfId="20"/>
    <cellStyle name="1Normal 3" xfId="21"/>
    <cellStyle name="20% - Accent1 2" xfId="22"/>
    <cellStyle name="20% - Accent1 2 10" xfId="23"/>
    <cellStyle name="20% - Accent1 2 11" xfId="24"/>
    <cellStyle name="20% - Accent1 2 12" xfId="25"/>
    <cellStyle name="20% - Accent1 2 2" xfId="26"/>
    <cellStyle name="20% - Accent1 2 2 2" xfId="27"/>
    <cellStyle name="20% - Accent1 2 3" xfId="28"/>
    <cellStyle name="20% - Accent1 2 4" xfId="29"/>
    <cellStyle name="20% - Accent1 2 5" xfId="30"/>
    <cellStyle name="20% - Accent1 2 6" xfId="31"/>
    <cellStyle name="20% - Accent1 2 7" xfId="32"/>
    <cellStyle name="20% - Accent1 2 8" xfId="33"/>
    <cellStyle name="20% - Accent1 2 9" xfId="34"/>
    <cellStyle name="20% - Accent1 3" xfId="35"/>
    <cellStyle name="20% - Accent1 3 2" xfId="36"/>
    <cellStyle name="20% - Accent1 3 3" xfId="37"/>
    <cellStyle name="20% - Accent1 4" xfId="38"/>
    <cellStyle name="20% - Accent1 4 2" xfId="39"/>
    <cellStyle name="20% - Accent1 4 3" xfId="40"/>
    <cellStyle name="20% - Accent1 5" xfId="41"/>
    <cellStyle name="20% - Accent1 5 2" xfId="42"/>
    <cellStyle name="20% - Accent1 5 3" xfId="43"/>
    <cellStyle name="20% - Accent1 6" xfId="44"/>
    <cellStyle name="20% - Accent1 6 2" xfId="45"/>
    <cellStyle name="20% - Accent1 6 3" xfId="46"/>
    <cellStyle name="20% - Accent1 7" xfId="47"/>
    <cellStyle name="20% - Accent2 2" xfId="48"/>
    <cellStyle name="20% - Accent2 2 10" xfId="49"/>
    <cellStyle name="20% - Accent2 2 11" xfId="50"/>
    <cellStyle name="20% - Accent2 2 12" xfId="51"/>
    <cellStyle name="20% - Accent2 2 2" xfId="52"/>
    <cellStyle name="20% - Accent2 2 2 2" xfId="53"/>
    <cellStyle name="20% - Accent2 2 3" xfId="54"/>
    <cellStyle name="20% - Accent2 2 4" xfId="55"/>
    <cellStyle name="20% - Accent2 2 5" xfId="56"/>
    <cellStyle name="20% - Accent2 2 6" xfId="57"/>
    <cellStyle name="20% - Accent2 2 7" xfId="58"/>
    <cellStyle name="20% - Accent2 2 8" xfId="59"/>
    <cellStyle name="20% - Accent2 2 9" xfId="60"/>
    <cellStyle name="20% - Accent2 3" xfId="61"/>
    <cellStyle name="20% - Accent2 3 2" xfId="62"/>
    <cellStyle name="20% - Accent2 3 3" xfId="63"/>
    <cellStyle name="20% - Accent2 4" xfId="64"/>
    <cellStyle name="20% - Accent2 4 2" xfId="65"/>
    <cellStyle name="20% - Accent2 4 3" xfId="66"/>
    <cellStyle name="20% - Accent2 5" xfId="67"/>
    <cellStyle name="20% - Accent2 5 2" xfId="68"/>
    <cellStyle name="20% - Accent2 5 3" xfId="69"/>
    <cellStyle name="20% - Accent2 6" xfId="70"/>
    <cellStyle name="20% - Accent2 6 2" xfId="71"/>
    <cellStyle name="20% - Accent2 6 3" xfId="72"/>
    <cellStyle name="20% - Accent2 7" xfId="73"/>
    <cellStyle name="20% - Accent3 2" xfId="74"/>
    <cellStyle name="20% - Accent3 2 10" xfId="75"/>
    <cellStyle name="20% - Accent3 2 11" xfId="76"/>
    <cellStyle name="20% - Accent3 2 12" xfId="77"/>
    <cellStyle name="20% - Accent3 2 2" xfId="78"/>
    <cellStyle name="20% - Accent3 2 2 2" xfId="79"/>
    <cellStyle name="20% - Accent3 2 3" xfId="80"/>
    <cellStyle name="20% - Accent3 2 4" xfId="81"/>
    <cellStyle name="20% - Accent3 2 5" xfId="82"/>
    <cellStyle name="20% - Accent3 2 6" xfId="83"/>
    <cellStyle name="20% - Accent3 2 7" xfId="84"/>
    <cellStyle name="20% - Accent3 2 8" xfId="85"/>
    <cellStyle name="20% - Accent3 2 9" xfId="86"/>
    <cellStyle name="20% - Accent3 3" xfId="87"/>
    <cellStyle name="20% - Accent3 3 2" xfId="88"/>
    <cellStyle name="20% - Accent3 3 3" xfId="89"/>
    <cellStyle name="20% - Accent3 4" xfId="90"/>
    <cellStyle name="20% - Accent3 4 2" xfId="91"/>
    <cellStyle name="20% - Accent3 4 3" xfId="92"/>
    <cellStyle name="20% - Accent3 5" xfId="93"/>
    <cellStyle name="20% - Accent3 5 2" xfId="94"/>
    <cellStyle name="20% - Accent3 5 3" xfId="95"/>
    <cellStyle name="20% - Accent3 6" xfId="96"/>
    <cellStyle name="20% - Accent3 6 2" xfId="97"/>
    <cellStyle name="20% - Accent3 6 3" xfId="98"/>
    <cellStyle name="20% - Accent3 7" xfId="99"/>
    <cellStyle name="20% - Accent4 2" xfId="100"/>
    <cellStyle name="20% - Accent4 2 10" xfId="101"/>
    <cellStyle name="20% - Accent4 2 11" xfId="102"/>
    <cellStyle name="20% - Accent4 2 12" xfId="103"/>
    <cellStyle name="20% - Accent4 2 2" xfId="104"/>
    <cellStyle name="20% - Accent4 2 2 2" xfId="105"/>
    <cellStyle name="20% - Accent4 2 3" xfId="106"/>
    <cellStyle name="20% - Accent4 2 4" xfId="107"/>
    <cellStyle name="20% - Accent4 2 5" xfId="108"/>
    <cellStyle name="20% - Accent4 2 6" xfId="109"/>
    <cellStyle name="20% - Accent4 2 7" xfId="110"/>
    <cellStyle name="20% - Accent4 2 8" xfId="111"/>
    <cellStyle name="20% - Accent4 2 9" xfId="112"/>
    <cellStyle name="20% - Accent4 3" xfId="113"/>
    <cellStyle name="20% - Accent4 3 2" xfId="114"/>
    <cellStyle name="20% - Accent4 3 3" xfId="115"/>
    <cellStyle name="20% - Accent4 4" xfId="116"/>
    <cellStyle name="20% - Accent4 4 2" xfId="117"/>
    <cellStyle name="20% - Accent4 4 3" xfId="118"/>
    <cellStyle name="20% - Accent4 5" xfId="119"/>
    <cellStyle name="20% - Accent4 5 2" xfId="120"/>
    <cellStyle name="20% - Accent4 5 3" xfId="121"/>
    <cellStyle name="20% - Accent4 6" xfId="122"/>
    <cellStyle name="20% - Accent4 6 2" xfId="123"/>
    <cellStyle name="20% - Accent4 6 3" xfId="124"/>
    <cellStyle name="20% - Accent4 7" xfId="125"/>
    <cellStyle name="20% - Accent5 2" xfId="126"/>
    <cellStyle name="20% - Accent5 2 10" xfId="127"/>
    <cellStyle name="20% - Accent5 2 11" xfId="128"/>
    <cellStyle name="20% - Accent5 2 12" xfId="129"/>
    <cellStyle name="20% - Accent5 2 2" xfId="130"/>
    <cellStyle name="20% - Accent5 2 2 2" xfId="131"/>
    <cellStyle name="20% - Accent5 2 3" xfId="132"/>
    <cellStyle name="20% - Accent5 2 4" xfId="133"/>
    <cellStyle name="20% - Accent5 2 5" xfId="134"/>
    <cellStyle name="20% - Accent5 2 6" xfId="135"/>
    <cellStyle name="20% - Accent5 2 7" xfId="136"/>
    <cellStyle name="20% - Accent5 2 8" xfId="137"/>
    <cellStyle name="20% - Accent5 2 9" xfId="138"/>
    <cellStyle name="20% - Accent5 3" xfId="139"/>
    <cellStyle name="20% - Accent5 3 2" xfId="140"/>
    <cellStyle name="20% - Accent5 3 3" xfId="141"/>
    <cellStyle name="20% - Accent5 4" xfId="142"/>
    <cellStyle name="20% - Accent5 4 2" xfId="143"/>
    <cellStyle name="20% - Accent5 4 3" xfId="144"/>
    <cellStyle name="20% - Accent5 5" xfId="145"/>
    <cellStyle name="20% - Accent5 5 2" xfId="146"/>
    <cellStyle name="20% - Accent5 5 3" xfId="147"/>
    <cellStyle name="20% - Accent5 6" xfId="148"/>
    <cellStyle name="20% - Accent5 6 2" xfId="149"/>
    <cellStyle name="20% - Accent5 6 3" xfId="150"/>
    <cellStyle name="20% - Accent5 7" xfId="151"/>
    <cellStyle name="20% - Accent6 2" xfId="152"/>
    <cellStyle name="20% - Accent6 2 10" xfId="153"/>
    <cellStyle name="20% - Accent6 2 11" xfId="154"/>
    <cellStyle name="20% - Accent6 2 12" xfId="155"/>
    <cellStyle name="20% - Accent6 2 2" xfId="156"/>
    <cellStyle name="20% - Accent6 2 2 2" xfId="157"/>
    <cellStyle name="20% - Accent6 2 3" xfId="158"/>
    <cellStyle name="20% - Accent6 2 4" xfId="159"/>
    <cellStyle name="20% - Accent6 2 5" xfId="160"/>
    <cellStyle name="20% - Accent6 2 6" xfId="161"/>
    <cellStyle name="20% - Accent6 2 7" xfId="162"/>
    <cellStyle name="20% - Accent6 2 8" xfId="163"/>
    <cellStyle name="20% - Accent6 2 9" xfId="164"/>
    <cellStyle name="20% - Accent6 3" xfId="165"/>
    <cellStyle name="20% - Accent6 3 2" xfId="166"/>
    <cellStyle name="20% - Accent6 3 3" xfId="167"/>
    <cellStyle name="20% - Accent6 4" xfId="168"/>
    <cellStyle name="20% - Accent6 4 2" xfId="169"/>
    <cellStyle name="20% - Accent6 4 3" xfId="170"/>
    <cellStyle name="20% - Accent6 5" xfId="171"/>
    <cellStyle name="20% - Accent6 5 2" xfId="172"/>
    <cellStyle name="20% - Accent6 5 3" xfId="173"/>
    <cellStyle name="20% - Accent6 6" xfId="174"/>
    <cellStyle name="20% - Accent6 6 2" xfId="175"/>
    <cellStyle name="20% - Accent6 6 3" xfId="176"/>
    <cellStyle name="20% - Accent6 7" xfId="177"/>
    <cellStyle name="40% - Accent1 2" xfId="178"/>
    <cellStyle name="40% - Accent1 2 10" xfId="179"/>
    <cellStyle name="40% - Accent1 2 11" xfId="180"/>
    <cellStyle name="40% - Accent1 2 12" xfId="181"/>
    <cellStyle name="40% - Accent1 2 2" xfId="182"/>
    <cellStyle name="40% - Accent1 2 2 2" xfId="183"/>
    <cellStyle name="40% - Accent1 2 3" xfId="184"/>
    <cellStyle name="40% - Accent1 2 4" xfId="185"/>
    <cellStyle name="40% - Accent1 2 5" xfId="186"/>
    <cellStyle name="40% - Accent1 2 6" xfId="187"/>
    <cellStyle name="40% - Accent1 2 7" xfId="188"/>
    <cellStyle name="40% - Accent1 2 8" xfId="189"/>
    <cellStyle name="40% - Accent1 2 9" xfId="190"/>
    <cellStyle name="40% - Accent1 3" xfId="191"/>
    <cellStyle name="40% - Accent1 3 2" xfId="192"/>
    <cellStyle name="40% - Accent1 3 3" xfId="193"/>
    <cellStyle name="40% - Accent1 4" xfId="194"/>
    <cellStyle name="40% - Accent1 4 2" xfId="195"/>
    <cellStyle name="40% - Accent1 4 3" xfId="196"/>
    <cellStyle name="40% - Accent1 5" xfId="197"/>
    <cellStyle name="40% - Accent1 5 2" xfId="198"/>
    <cellStyle name="40% - Accent1 5 3" xfId="199"/>
    <cellStyle name="40% - Accent1 6" xfId="200"/>
    <cellStyle name="40% - Accent1 6 2" xfId="201"/>
    <cellStyle name="40% - Accent1 6 3" xfId="202"/>
    <cellStyle name="40% - Accent1 7" xfId="203"/>
    <cellStyle name="40% - Accent2 2" xfId="204"/>
    <cellStyle name="40% - Accent2 2 10" xfId="205"/>
    <cellStyle name="40% - Accent2 2 11" xfId="206"/>
    <cellStyle name="40% - Accent2 2 12" xfId="207"/>
    <cellStyle name="40% - Accent2 2 2" xfId="208"/>
    <cellStyle name="40% - Accent2 2 2 2" xfId="209"/>
    <cellStyle name="40% - Accent2 2 3" xfId="210"/>
    <cellStyle name="40% - Accent2 2 4" xfId="211"/>
    <cellStyle name="40% - Accent2 2 5" xfId="212"/>
    <cellStyle name="40% - Accent2 2 6" xfId="213"/>
    <cellStyle name="40% - Accent2 2 7" xfId="214"/>
    <cellStyle name="40% - Accent2 2 8" xfId="215"/>
    <cellStyle name="40% - Accent2 2 9" xfId="216"/>
    <cellStyle name="40% - Accent2 3" xfId="217"/>
    <cellStyle name="40% - Accent2 3 2" xfId="218"/>
    <cellStyle name="40% - Accent2 3 3" xfId="219"/>
    <cellStyle name="40% - Accent2 4" xfId="220"/>
    <cellStyle name="40% - Accent2 4 2" xfId="221"/>
    <cellStyle name="40% - Accent2 4 3" xfId="222"/>
    <cellStyle name="40% - Accent2 5" xfId="223"/>
    <cellStyle name="40% - Accent2 5 2" xfId="224"/>
    <cellStyle name="40% - Accent2 5 3" xfId="225"/>
    <cellStyle name="40% - Accent2 6" xfId="226"/>
    <cellStyle name="40% - Accent2 6 2" xfId="227"/>
    <cellStyle name="40% - Accent2 6 3" xfId="228"/>
    <cellStyle name="40% - Accent2 7" xfId="229"/>
    <cellStyle name="40% - Accent3 2" xfId="230"/>
    <cellStyle name="40% - Accent3 2 10" xfId="231"/>
    <cellStyle name="40% - Accent3 2 11" xfId="232"/>
    <cellStyle name="40% - Accent3 2 12" xfId="233"/>
    <cellStyle name="40% - Accent3 2 2" xfId="234"/>
    <cellStyle name="40% - Accent3 2 2 2" xfId="235"/>
    <cellStyle name="40% - Accent3 2 3" xfId="236"/>
    <cellStyle name="40% - Accent3 2 4" xfId="237"/>
    <cellStyle name="40% - Accent3 2 5" xfId="238"/>
    <cellStyle name="40% - Accent3 2 6" xfId="239"/>
    <cellStyle name="40% - Accent3 2 7" xfId="240"/>
    <cellStyle name="40% - Accent3 2 8" xfId="241"/>
    <cellStyle name="40% - Accent3 2 9" xfId="242"/>
    <cellStyle name="40% - Accent3 3" xfId="243"/>
    <cellStyle name="40% - Accent3 3 2" xfId="244"/>
    <cellStyle name="40% - Accent3 3 3" xfId="245"/>
    <cellStyle name="40% - Accent3 4" xfId="246"/>
    <cellStyle name="40% - Accent3 4 2" xfId="247"/>
    <cellStyle name="40% - Accent3 4 3" xfId="248"/>
    <cellStyle name="40% - Accent3 5" xfId="249"/>
    <cellStyle name="40% - Accent3 5 2" xfId="250"/>
    <cellStyle name="40% - Accent3 5 3" xfId="251"/>
    <cellStyle name="40% - Accent3 6" xfId="252"/>
    <cellStyle name="40% - Accent3 6 2" xfId="253"/>
    <cellStyle name="40% - Accent3 6 3" xfId="254"/>
    <cellStyle name="40% - Accent3 7" xfId="255"/>
    <cellStyle name="40% - Accent4 2" xfId="256"/>
    <cellStyle name="40% - Accent4 2 10" xfId="257"/>
    <cellStyle name="40% - Accent4 2 11" xfId="258"/>
    <cellStyle name="40% - Accent4 2 12" xfId="259"/>
    <cellStyle name="40% - Accent4 2 2" xfId="260"/>
    <cellStyle name="40% - Accent4 2 2 2" xfId="261"/>
    <cellStyle name="40% - Accent4 2 3" xfId="262"/>
    <cellStyle name="40% - Accent4 2 4" xfId="263"/>
    <cellStyle name="40% - Accent4 2 5" xfId="264"/>
    <cellStyle name="40% - Accent4 2 6" xfId="265"/>
    <cellStyle name="40% - Accent4 2 7" xfId="266"/>
    <cellStyle name="40% - Accent4 2 8" xfId="267"/>
    <cellStyle name="40% - Accent4 2 9" xfId="268"/>
    <cellStyle name="40% - Accent4 3" xfId="269"/>
    <cellStyle name="40% - Accent4 3 2" xfId="270"/>
    <cellStyle name="40% - Accent4 3 3" xfId="271"/>
    <cellStyle name="40% - Accent4 4" xfId="272"/>
    <cellStyle name="40% - Accent4 4 2" xfId="273"/>
    <cellStyle name="40% - Accent4 4 3" xfId="274"/>
    <cellStyle name="40% - Accent4 5" xfId="275"/>
    <cellStyle name="40% - Accent4 5 2" xfId="276"/>
    <cellStyle name="40% - Accent4 5 3" xfId="277"/>
    <cellStyle name="40% - Accent4 6" xfId="278"/>
    <cellStyle name="40% - Accent4 6 2" xfId="279"/>
    <cellStyle name="40% - Accent4 6 3" xfId="280"/>
    <cellStyle name="40% - Accent4 7" xfId="281"/>
    <cellStyle name="40% - Accent5 2" xfId="282"/>
    <cellStyle name="40% - Accent5 2 10" xfId="283"/>
    <cellStyle name="40% - Accent5 2 11" xfId="284"/>
    <cellStyle name="40% - Accent5 2 12" xfId="285"/>
    <cellStyle name="40% - Accent5 2 2" xfId="286"/>
    <cellStyle name="40% - Accent5 2 2 2" xfId="287"/>
    <cellStyle name="40% - Accent5 2 3" xfId="288"/>
    <cellStyle name="40% - Accent5 2 4" xfId="289"/>
    <cellStyle name="40% - Accent5 2 5" xfId="290"/>
    <cellStyle name="40% - Accent5 2 6" xfId="291"/>
    <cellStyle name="40% - Accent5 2 7" xfId="292"/>
    <cellStyle name="40% - Accent5 2 8" xfId="293"/>
    <cellStyle name="40% - Accent5 2 9" xfId="294"/>
    <cellStyle name="40% - Accent5 3" xfId="295"/>
    <cellStyle name="40% - Accent5 3 2" xfId="296"/>
    <cellStyle name="40% - Accent5 3 3" xfId="297"/>
    <cellStyle name="40% - Accent5 4" xfId="298"/>
    <cellStyle name="40% - Accent5 4 2" xfId="299"/>
    <cellStyle name="40% - Accent5 4 3" xfId="300"/>
    <cellStyle name="40% - Accent5 5" xfId="301"/>
    <cellStyle name="40% - Accent5 5 2" xfId="302"/>
    <cellStyle name="40% - Accent5 5 3" xfId="303"/>
    <cellStyle name="40% - Accent5 6" xfId="304"/>
    <cellStyle name="40% - Accent5 6 2" xfId="305"/>
    <cellStyle name="40% - Accent5 6 3" xfId="306"/>
    <cellStyle name="40% - Accent5 7" xfId="307"/>
    <cellStyle name="40% - Accent6 2" xfId="308"/>
    <cellStyle name="40% - Accent6 2 10" xfId="309"/>
    <cellStyle name="40% - Accent6 2 11" xfId="310"/>
    <cellStyle name="40% - Accent6 2 12" xfId="311"/>
    <cellStyle name="40% - Accent6 2 2" xfId="312"/>
    <cellStyle name="40% - Accent6 2 2 2" xfId="313"/>
    <cellStyle name="40% - Accent6 2 3" xfId="314"/>
    <cellStyle name="40% - Accent6 2 4" xfId="315"/>
    <cellStyle name="40% - Accent6 2 5" xfId="316"/>
    <cellStyle name="40% - Accent6 2 6" xfId="317"/>
    <cellStyle name="40% - Accent6 2 7" xfId="318"/>
    <cellStyle name="40% - Accent6 2 8" xfId="319"/>
    <cellStyle name="40% - Accent6 2 9" xfId="320"/>
    <cellStyle name="40% - Accent6 3" xfId="321"/>
    <cellStyle name="40% - Accent6 3 2" xfId="322"/>
    <cellStyle name="40% - Accent6 3 3" xfId="323"/>
    <cellStyle name="40% - Accent6 4" xfId="324"/>
    <cellStyle name="40% - Accent6 4 2" xfId="325"/>
    <cellStyle name="40% - Accent6 4 3" xfId="326"/>
    <cellStyle name="40% - Accent6 5" xfId="327"/>
    <cellStyle name="40% - Accent6 5 2" xfId="328"/>
    <cellStyle name="40% - Accent6 5 3" xfId="329"/>
    <cellStyle name="40% - Accent6 6" xfId="330"/>
    <cellStyle name="40% - Accent6 6 2" xfId="331"/>
    <cellStyle name="40% - Accent6 6 3" xfId="332"/>
    <cellStyle name="40% - Accent6 7" xfId="333"/>
    <cellStyle name="60% - Accent1 2" xfId="334"/>
    <cellStyle name="60% - Accent1 2 10" xfId="335"/>
    <cellStyle name="60% - Accent1 2 11" xfId="336"/>
    <cellStyle name="60% - Accent1 2 12" xfId="337"/>
    <cellStyle name="60% - Accent1 2 2" xfId="338"/>
    <cellStyle name="60% - Accent1 2 2 2" xfId="339"/>
    <cellStyle name="60% - Accent1 2 3" xfId="340"/>
    <cellStyle name="60% - Accent1 2 4" xfId="341"/>
    <cellStyle name="60% - Accent1 2 5" xfId="342"/>
    <cellStyle name="60% - Accent1 2 6" xfId="343"/>
    <cellStyle name="60% - Accent1 2 7" xfId="344"/>
    <cellStyle name="60% - Accent1 2 8" xfId="345"/>
    <cellStyle name="60% - Accent1 2 9" xfId="346"/>
    <cellStyle name="60% - Accent1 3" xfId="347"/>
    <cellStyle name="60% - Accent1 3 2" xfId="348"/>
    <cellStyle name="60% - Accent1 3 3" xfId="349"/>
    <cellStyle name="60% - Accent1 4" xfId="350"/>
    <cellStyle name="60% - Accent1 4 2" xfId="351"/>
    <cellStyle name="60% - Accent1 4 3" xfId="352"/>
    <cellStyle name="60% - Accent1 5" xfId="353"/>
    <cellStyle name="60% - Accent1 5 2" xfId="354"/>
    <cellStyle name="60% - Accent1 5 3" xfId="355"/>
    <cellStyle name="60% - Accent1 6" xfId="356"/>
    <cellStyle name="60% - Accent1 6 2" xfId="357"/>
    <cellStyle name="60% - Accent1 6 3" xfId="358"/>
    <cellStyle name="60% - Accent1 7" xfId="359"/>
    <cellStyle name="60% - Accent2 2" xfId="360"/>
    <cellStyle name="60% - Accent2 2 10" xfId="361"/>
    <cellStyle name="60% - Accent2 2 11" xfId="362"/>
    <cellStyle name="60% - Accent2 2 12" xfId="363"/>
    <cellStyle name="60% - Accent2 2 2" xfId="364"/>
    <cellStyle name="60% - Accent2 2 2 2" xfId="365"/>
    <cellStyle name="60% - Accent2 2 3" xfId="366"/>
    <cellStyle name="60% - Accent2 2 4" xfId="367"/>
    <cellStyle name="60% - Accent2 2 5" xfId="368"/>
    <cellStyle name="60% - Accent2 2 6" xfId="369"/>
    <cellStyle name="60% - Accent2 2 7" xfId="370"/>
    <cellStyle name="60% - Accent2 2 8" xfId="371"/>
    <cellStyle name="60% - Accent2 2 9" xfId="372"/>
    <cellStyle name="60% - Accent2 3" xfId="373"/>
    <cellStyle name="60% - Accent2 3 2" xfId="374"/>
    <cellStyle name="60% - Accent2 3 3" xfId="375"/>
    <cellStyle name="60% - Accent2 4" xfId="376"/>
    <cellStyle name="60% - Accent2 4 2" xfId="377"/>
    <cellStyle name="60% - Accent2 4 3" xfId="378"/>
    <cellStyle name="60% - Accent2 5" xfId="379"/>
    <cellStyle name="60% - Accent2 5 2" xfId="380"/>
    <cellStyle name="60% - Accent2 5 3" xfId="381"/>
    <cellStyle name="60% - Accent2 6" xfId="382"/>
    <cellStyle name="60% - Accent2 6 2" xfId="383"/>
    <cellStyle name="60% - Accent2 6 3" xfId="384"/>
    <cellStyle name="60% - Accent2 7" xfId="385"/>
    <cellStyle name="60% - Accent3 2" xfId="386"/>
    <cellStyle name="60% - Accent3 2 10" xfId="387"/>
    <cellStyle name="60% - Accent3 2 11" xfId="388"/>
    <cellStyle name="60% - Accent3 2 12" xfId="389"/>
    <cellStyle name="60% - Accent3 2 2" xfId="390"/>
    <cellStyle name="60% - Accent3 2 2 2" xfId="391"/>
    <cellStyle name="60% - Accent3 2 3" xfId="392"/>
    <cellStyle name="60% - Accent3 2 4" xfId="393"/>
    <cellStyle name="60% - Accent3 2 5" xfId="394"/>
    <cellStyle name="60% - Accent3 2 6" xfId="395"/>
    <cellStyle name="60% - Accent3 2 7" xfId="396"/>
    <cellStyle name="60% - Accent3 2 8" xfId="397"/>
    <cellStyle name="60% - Accent3 2 9" xfId="398"/>
    <cellStyle name="60% - Accent3 3" xfId="399"/>
    <cellStyle name="60% - Accent3 3 2" xfId="400"/>
    <cellStyle name="60% - Accent3 3 3" xfId="401"/>
    <cellStyle name="60% - Accent3 4" xfId="402"/>
    <cellStyle name="60% - Accent3 4 2" xfId="403"/>
    <cellStyle name="60% - Accent3 4 3" xfId="404"/>
    <cellStyle name="60% - Accent3 5" xfId="405"/>
    <cellStyle name="60% - Accent3 5 2" xfId="406"/>
    <cellStyle name="60% - Accent3 5 3" xfId="407"/>
    <cellStyle name="60% - Accent3 6" xfId="408"/>
    <cellStyle name="60% - Accent3 6 2" xfId="409"/>
    <cellStyle name="60% - Accent3 6 3" xfId="410"/>
    <cellStyle name="60% - Accent3 7" xfId="411"/>
    <cellStyle name="60% - Accent4 2" xfId="412"/>
    <cellStyle name="60% - Accent4 2 10" xfId="413"/>
    <cellStyle name="60% - Accent4 2 11" xfId="414"/>
    <cellStyle name="60% - Accent4 2 12" xfId="415"/>
    <cellStyle name="60% - Accent4 2 2" xfId="416"/>
    <cellStyle name="60% - Accent4 2 2 2" xfId="417"/>
    <cellStyle name="60% - Accent4 2 3" xfId="418"/>
    <cellStyle name="60% - Accent4 2 4" xfId="419"/>
    <cellStyle name="60% - Accent4 2 5" xfId="420"/>
    <cellStyle name="60% - Accent4 2 6" xfId="421"/>
    <cellStyle name="60% - Accent4 2 7" xfId="422"/>
    <cellStyle name="60% - Accent4 2 8" xfId="423"/>
    <cellStyle name="60% - Accent4 2 9" xfId="424"/>
    <cellStyle name="60% - Accent4 3" xfId="425"/>
    <cellStyle name="60% - Accent4 3 2" xfId="426"/>
    <cellStyle name="60% - Accent4 3 3" xfId="427"/>
    <cellStyle name="60% - Accent4 4" xfId="428"/>
    <cellStyle name="60% - Accent4 4 2" xfId="429"/>
    <cellStyle name="60% - Accent4 4 3" xfId="430"/>
    <cellStyle name="60% - Accent4 5" xfId="431"/>
    <cellStyle name="60% - Accent4 5 2" xfId="432"/>
    <cellStyle name="60% - Accent4 5 3" xfId="433"/>
    <cellStyle name="60% - Accent4 6" xfId="434"/>
    <cellStyle name="60% - Accent4 6 2" xfId="435"/>
    <cellStyle name="60% - Accent4 6 3" xfId="436"/>
    <cellStyle name="60% - Accent4 7" xfId="437"/>
    <cellStyle name="60% - Accent5 2" xfId="438"/>
    <cellStyle name="60% - Accent5 2 10" xfId="439"/>
    <cellStyle name="60% - Accent5 2 11" xfId="440"/>
    <cellStyle name="60% - Accent5 2 12" xfId="441"/>
    <cellStyle name="60% - Accent5 2 2" xfId="442"/>
    <cellStyle name="60% - Accent5 2 2 2" xfId="443"/>
    <cellStyle name="60% - Accent5 2 3" xfId="444"/>
    <cellStyle name="60% - Accent5 2 4" xfId="445"/>
    <cellStyle name="60% - Accent5 2 5" xfId="446"/>
    <cellStyle name="60% - Accent5 2 6" xfId="447"/>
    <cellStyle name="60% - Accent5 2 7" xfId="448"/>
    <cellStyle name="60% - Accent5 2 8" xfId="449"/>
    <cellStyle name="60% - Accent5 2 9" xfId="450"/>
    <cellStyle name="60% - Accent5 3" xfId="451"/>
    <cellStyle name="60% - Accent5 3 2" xfId="452"/>
    <cellStyle name="60% - Accent5 3 3" xfId="453"/>
    <cellStyle name="60% - Accent5 4" xfId="454"/>
    <cellStyle name="60% - Accent5 4 2" xfId="455"/>
    <cellStyle name="60% - Accent5 4 3" xfId="456"/>
    <cellStyle name="60% - Accent5 5" xfId="457"/>
    <cellStyle name="60% - Accent5 5 2" xfId="458"/>
    <cellStyle name="60% - Accent5 5 3" xfId="459"/>
    <cellStyle name="60% - Accent5 6" xfId="460"/>
    <cellStyle name="60% - Accent5 6 2" xfId="461"/>
    <cellStyle name="60% - Accent5 6 3" xfId="462"/>
    <cellStyle name="60% - Accent5 7" xfId="463"/>
    <cellStyle name="60% - Accent6 2" xfId="464"/>
    <cellStyle name="60% - Accent6 2 10" xfId="465"/>
    <cellStyle name="60% - Accent6 2 11" xfId="466"/>
    <cellStyle name="60% - Accent6 2 12" xfId="467"/>
    <cellStyle name="60% - Accent6 2 2" xfId="468"/>
    <cellStyle name="60% - Accent6 2 2 2" xfId="469"/>
    <cellStyle name="60% - Accent6 2 3" xfId="470"/>
    <cellStyle name="60% - Accent6 2 4" xfId="471"/>
    <cellStyle name="60% - Accent6 2 5" xfId="472"/>
    <cellStyle name="60% - Accent6 2 6" xfId="473"/>
    <cellStyle name="60% - Accent6 2 7" xfId="474"/>
    <cellStyle name="60% - Accent6 2 8" xfId="475"/>
    <cellStyle name="60% - Accent6 2 9" xfId="476"/>
    <cellStyle name="60% - Accent6 3" xfId="477"/>
    <cellStyle name="60% - Accent6 3 2" xfId="478"/>
    <cellStyle name="60% - Accent6 3 3" xfId="479"/>
    <cellStyle name="60% - Accent6 4" xfId="480"/>
    <cellStyle name="60% - Accent6 4 2" xfId="481"/>
    <cellStyle name="60% - Accent6 4 3" xfId="482"/>
    <cellStyle name="60% - Accent6 5" xfId="483"/>
    <cellStyle name="60% - Accent6 5 2" xfId="484"/>
    <cellStyle name="60% - Accent6 5 3" xfId="485"/>
    <cellStyle name="60% - Accent6 6" xfId="486"/>
    <cellStyle name="60% - Accent6 6 2" xfId="487"/>
    <cellStyle name="60% - Accent6 6 3" xfId="488"/>
    <cellStyle name="60% - Accent6 7" xfId="489"/>
    <cellStyle name="Accent1 - 20%" xfId="490"/>
    <cellStyle name="Accent1 - 40%" xfId="491"/>
    <cellStyle name="Accent1 - 60%" xfId="492"/>
    <cellStyle name="Accent1 2" xfId="493"/>
    <cellStyle name="Accent1 2 10" xfId="494"/>
    <cellStyle name="Accent1 2 11" xfId="495"/>
    <cellStyle name="Accent1 2 12" xfId="496"/>
    <cellStyle name="Accent1 2 2" xfId="497"/>
    <cellStyle name="Accent1 2 2 2" xfId="498"/>
    <cellStyle name="Accent1 2 3" xfId="499"/>
    <cellStyle name="Accent1 2 4" xfId="500"/>
    <cellStyle name="Accent1 2 5" xfId="501"/>
    <cellStyle name="Accent1 2 6" xfId="502"/>
    <cellStyle name="Accent1 2 7" xfId="503"/>
    <cellStyle name="Accent1 2 8" xfId="504"/>
    <cellStyle name="Accent1 2 9" xfId="505"/>
    <cellStyle name="Accent1 3" xfId="506"/>
    <cellStyle name="Accent1 3 2" xfId="507"/>
    <cellStyle name="Accent1 3 3" xfId="508"/>
    <cellStyle name="Accent1 4" xfId="509"/>
    <cellStyle name="Accent1 4 2" xfId="510"/>
    <cellStyle name="Accent1 4 3" xfId="511"/>
    <cellStyle name="Accent1 5" xfId="512"/>
    <cellStyle name="Accent1 5 2" xfId="513"/>
    <cellStyle name="Accent1 5 3" xfId="514"/>
    <cellStyle name="Accent1 6" xfId="515"/>
    <cellStyle name="Accent1 6 2" xfId="516"/>
    <cellStyle name="Accent1 6 3" xfId="517"/>
    <cellStyle name="Accent1 7" xfId="518"/>
    <cellStyle name="Accent1 8" xfId="519"/>
    <cellStyle name="Accent1 9" xfId="520"/>
    <cellStyle name="Accent2 - 20%" xfId="521"/>
    <cellStyle name="Accent2 - 40%" xfId="522"/>
    <cellStyle name="Accent2 - 60%" xfId="523"/>
    <cellStyle name="Accent2 2" xfId="524"/>
    <cellStyle name="Accent2 2 10" xfId="525"/>
    <cellStyle name="Accent2 2 11" xfId="526"/>
    <cellStyle name="Accent2 2 12" xfId="527"/>
    <cellStyle name="Accent2 2 2" xfId="528"/>
    <cellStyle name="Accent2 2 2 2" xfId="529"/>
    <cellStyle name="Accent2 2 3" xfId="530"/>
    <cellStyle name="Accent2 2 4" xfId="531"/>
    <cellStyle name="Accent2 2 5" xfId="532"/>
    <cellStyle name="Accent2 2 6" xfId="533"/>
    <cellStyle name="Accent2 2 7" xfId="534"/>
    <cellStyle name="Accent2 2 8" xfId="535"/>
    <cellStyle name="Accent2 2 9" xfId="536"/>
    <cellStyle name="Accent2 3" xfId="537"/>
    <cellStyle name="Accent2 3 2" xfId="538"/>
    <cellStyle name="Accent2 3 3" xfId="539"/>
    <cellStyle name="Accent2 4" xfId="540"/>
    <cellStyle name="Accent2 4 2" xfId="541"/>
    <cellStyle name="Accent2 4 3" xfId="542"/>
    <cellStyle name="Accent2 5" xfId="543"/>
    <cellStyle name="Accent2 5 2" xfId="544"/>
    <cellStyle name="Accent2 5 3" xfId="545"/>
    <cellStyle name="Accent2 6" xfId="546"/>
    <cellStyle name="Accent2 6 2" xfId="547"/>
    <cellStyle name="Accent2 6 3" xfId="548"/>
    <cellStyle name="Accent2 7" xfId="549"/>
    <cellStyle name="Accent2 8" xfId="550"/>
    <cellStyle name="Accent2 9" xfId="551"/>
    <cellStyle name="Accent3 - 20%" xfId="552"/>
    <cellStyle name="Accent3 - 40%" xfId="553"/>
    <cellStyle name="Accent3 - 60%" xfId="554"/>
    <cellStyle name="Accent3 2" xfId="555"/>
    <cellStyle name="Accent3 2 10" xfId="556"/>
    <cellStyle name="Accent3 2 11" xfId="557"/>
    <cellStyle name="Accent3 2 12" xfId="558"/>
    <cellStyle name="Accent3 2 2" xfId="559"/>
    <cellStyle name="Accent3 2 2 2" xfId="560"/>
    <cellStyle name="Accent3 2 3" xfId="561"/>
    <cellStyle name="Accent3 2 4" xfId="562"/>
    <cellStyle name="Accent3 2 5" xfId="563"/>
    <cellStyle name="Accent3 2 6" xfId="564"/>
    <cellStyle name="Accent3 2 7" xfId="565"/>
    <cellStyle name="Accent3 2 8" xfId="566"/>
    <cellStyle name="Accent3 2 9" xfId="567"/>
    <cellStyle name="Accent3 3" xfId="568"/>
    <cellStyle name="Accent3 3 2" xfId="569"/>
    <cellStyle name="Accent3 3 3" xfId="570"/>
    <cellStyle name="Accent3 4" xfId="571"/>
    <cellStyle name="Accent3 4 2" xfId="572"/>
    <cellStyle name="Accent3 4 3" xfId="573"/>
    <cellStyle name="Accent3 5" xfId="574"/>
    <cellStyle name="Accent3 5 2" xfId="575"/>
    <cellStyle name="Accent3 5 3" xfId="576"/>
    <cellStyle name="Accent3 6" xfId="577"/>
    <cellStyle name="Accent3 6 2" xfId="578"/>
    <cellStyle name="Accent3 6 3" xfId="579"/>
    <cellStyle name="Accent3 7" xfId="580"/>
    <cellStyle name="Accent3 8" xfId="581"/>
    <cellStyle name="Accent3 9" xfId="582"/>
    <cellStyle name="Accent4 - 20%" xfId="583"/>
    <cellStyle name="Accent4 - 40%" xfId="584"/>
    <cellStyle name="Accent4 - 60%" xfId="585"/>
    <cellStyle name="Accent4 2" xfId="586"/>
    <cellStyle name="Accent4 2 10" xfId="587"/>
    <cellStyle name="Accent4 2 11" xfId="588"/>
    <cellStyle name="Accent4 2 12" xfId="589"/>
    <cellStyle name="Accent4 2 2" xfId="590"/>
    <cellStyle name="Accent4 2 2 2" xfId="591"/>
    <cellStyle name="Accent4 2 3" xfId="592"/>
    <cellStyle name="Accent4 2 4" xfId="593"/>
    <cellStyle name="Accent4 2 5" xfId="594"/>
    <cellStyle name="Accent4 2 6" xfId="595"/>
    <cellStyle name="Accent4 2 7" xfId="596"/>
    <cellStyle name="Accent4 2 8" xfId="597"/>
    <cellStyle name="Accent4 2 9" xfId="598"/>
    <cellStyle name="Accent4 3" xfId="599"/>
    <cellStyle name="Accent4 3 2" xfId="600"/>
    <cellStyle name="Accent4 3 3" xfId="601"/>
    <cellStyle name="Accent4 4" xfId="602"/>
    <cellStyle name="Accent4 4 2" xfId="603"/>
    <cellStyle name="Accent4 4 3" xfId="604"/>
    <cellStyle name="Accent4 5" xfId="605"/>
    <cellStyle name="Accent4 5 2" xfId="606"/>
    <cellStyle name="Accent4 5 3" xfId="607"/>
    <cellStyle name="Accent4 6" xfId="608"/>
    <cellStyle name="Accent4 6 2" xfId="609"/>
    <cellStyle name="Accent4 6 3" xfId="610"/>
    <cellStyle name="Accent4 7" xfId="611"/>
    <cellStyle name="Accent4 8" xfId="612"/>
    <cellStyle name="Accent4 9" xfId="613"/>
    <cellStyle name="Accent5 - 20%" xfId="614"/>
    <cellStyle name="Accent5 - 40%" xfId="615"/>
    <cellStyle name="Accent5 - 60%" xfId="616"/>
    <cellStyle name="Accent5 2" xfId="617"/>
    <cellStyle name="Accent5 2 10" xfId="618"/>
    <cellStyle name="Accent5 2 11" xfId="619"/>
    <cellStyle name="Accent5 2 12" xfId="620"/>
    <cellStyle name="Accent5 2 2" xfId="621"/>
    <cellStyle name="Accent5 2 2 2" xfId="622"/>
    <cellStyle name="Accent5 2 3" xfId="623"/>
    <cellStyle name="Accent5 2 4" xfId="624"/>
    <cellStyle name="Accent5 2 5" xfId="625"/>
    <cellStyle name="Accent5 2 6" xfId="626"/>
    <cellStyle name="Accent5 2 7" xfId="627"/>
    <cellStyle name="Accent5 2 8" xfId="628"/>
    <cellStyle name="Accent5 2 9" xfId="629"/>
    <cellStyle name="Accent5 3" xfId="630"/>
    <cellStyle name="Accent5 3 2" xfId="631"/>
    <cellStyle name="Accent5 3 3" xfId="632"/>
    <cellStyle name="Accent5 4" xfId="633"/>
    <cellStyle name="Accent5 4 2" xfId="634"/>
    <cellStyle name="Accent5 4 3" xfId="635"/>
    <cellStyle name="Accent5 5" xfId="636"/>
    <cellStyle name="Accent5 5 2" xfId="637"/>
    <cellStyle name="Accent5 5 3" xfId="638"/>
    <cellStyle name="Accent5 6" xfId="639"/>
    <cellStyle name="Accent5 6 2" xfId="640"/>
    <cellStyle name="Accent5 6 3" xfId="641"/>
    <cellStyle name="Accent5 7" xfId="642"/>
    <cellStyle name="Accent5 8" xfId="643"/>
    <cellStyle name="Accent5 9" xfId="644"/>
    <cellStyle name="Accent6 - 20%" xfId="645"/>
    <cellStyle name="Accent6 - 40%" xfId="646"/>
    <cellStyle name="Accent6 - 60%" xfId="647"/>
    <cellStyle name="Accent6 2" xfId="648"/>
    <cellStyle name="Accent6 2 10" xfId="649"/>
    <cellStyle name="Accent6 2 11" xfId="650"/>
    <cellStyle name="Accent6 2 12" xfId="651"/>
    <cellStyle name="Accent6 2 2" xfId="652"/>
    <cellStyle name="Accent6 2 2 2" xfId="653"/>
    <cellStyle name="Accent6 2 3" xfId="654"/>
    <cellStyle name="Accent6 2 4" xfId="655"/>
    <cellStyle name="Accent6 2 5" xfId="656"/>
    <cellStyle name="Accent6 2 6" xfId="657"/>
    <cellStyle name="Accent6 2 7" xfId="658"/>
    <cellStyle name="Accent6 2 8" xfId="659"/>
    <cellStyle name="Accent6 2 9" xfId="660"/>
    <cellStyle name="Accent6 3" xfId="661"/>
    <cellStyle name="Accent6 3 2" xfId="662"/>
    <cellStyle name="Accent6 3 3" xfId="663"/>
    <cellStyle name="Accent6 4" xfId="664"/>
    <cellStyle name="Accent6 4 2" xfId="665"/>
    <cellStyle name="Accent6 4 3" xfId="666"/>
    <cellStyle name="Accent6 5" xfId="667"/>
    <cellStyle name="Accent6 5 2" xfId="668"/>
    <cellStyle name="Accent6 5 3" xfId="669"/>
    <cellStyle name="Accent6 6" xfId="670"/>
    <cellStyle name="Accent6 6 2" xfId="671"/>
    <cellStyle name="Accent6 6 3" xfId="672"/>
    <cellStyle name="Accent6 7" xfId="673"/>
    <cellStyle name="Accent6 8" xfId="674"/>
    <cellStyle name="Accent6 9" xfId="675"/>
    <cellStyle name="Bad 2" xfId="676"/>
    <cellStyle name="Bad 2 10" xfId="677"/>
    <cellStyle name="Bad 2 11" xfId="678"/>
    <cellStyle name="Bad 2 12" xfId="679"/>
    <cellStyle name="Bad 2 2" xfId="680"/>
    <cellStyle name="Bad 2 2 2" xfId="681"/>
    <cellStyle name="Bad 2 3" xfId="682"/>
    <cellStyle name="Bad 2 4" xfId="683"/>
    <cellStyle name="Bad 2 5" xfId="684"/>
    <cellStyle name="Bad 2 6" xfId="685"/>
    <cellStyle name="Bad 2 7" xfId="686"/>
    <cellStyle name="Bad 2 8" xfId="687"/>
    <cellStyle name="Bad 2 9" xfId="688"/>
    <cellStyle name="Bad 3" xfId="689"/>
    <cellStyle name="Bad 3 2" xfId="690"/>
    <cellStyle name="Bad 3 3" xfId="691"/>
    <cellStyle name="Bad 4" xfId="692"/>
    <cellStyle name="Bad 4 2" xfId="693"/>
    <cellStyle name="Bad 4 3" xfId="694"/>
    <cellStyle name="Bad 5" xfId="695"/>
    <cellStyle name="Bad 5 2" xfId="696"/>
    <cellStyle name="Bad 5 3" xfId="697"/>
    <cellStyle name="Bad 6" xfId="698"/>
    <cellStyle name="Bad 6 2" xfId="699"/>
    <cellStyle name="Bad 6 3" xfId="700"/>
    <cellStyle name="Bad 7" xfId="701"/>
    <cellStyle name="Calc Currency (0)" xfId="702"/>
    <cellStyle name="Calc Currency (0) 10" xfId="703"/>
    <cellStyle name="Calc Currency (0) 11" xfId="704"/>
    <cellStyle name="Calc Currency (0) 12" xfId="705"/>
    <cellStyle name="Calc Currency (0) 2" xfId="706"/>
    <cellStyle name="Calc Currency (0) 3" xfId="707"/>
    <cellStyle name="Calc Currency (0) 4" xfId="708"/>
    <cellStyle name="Calc Currency (0) 5" xfId="709"/>
    <cellStyle name="Calc Currency (0) 6" xfId="710"/>
    <cellStyle name="Calc Currency (0) 7" xfId="711"/>
    <cellStyle name="Calc Currency (0) 8" xfId="712"/>
    <cellStyle name="Calc Currency (0) 9" xfId="713"/>
    <cellStyle name="Calc Currency (2)" xfId="714"/>
    <cellStyle name="Calc Percent (0)" xfId="715"/>
    <cellStyle name="Calc Percent (1)" xfId="716"/>
    <cellStyle name="Calc Percent (2)" xfId="717"/>
    <cellStyle name="Calc Units (0)" xfId="718"/>
    <cellStyle name="Calc Units (1)" xfId="719"/>
    <cellStyle name="Calc Units (2)" xfId="720"/>
    <cellStyle name="Calculation 2" xfId="721"/>
    <cellStyle name="Calculation 2 10" xfId="722"/>
    <cellStyle name="Calculation 2 10 2" xfId="723"/>
    <cellStyle name="Calculation 2 10 2 2" xfId="21408"/>
    <cellStyle name="Calculation 2 10 2 3" xfId="21513"/>
    <cellStyle name="Calculation 2 10 2 4" xfId="21849"/>
    <cellStyle name="Calculation 2 10 3" xfId="724"/>
    <cellStyle name="Calculation 2 10 3 2" xfId="21407"/>
    <cellStyle name="Calculation 2 10 3 3" xfId="21514"/>
    <cellStyle name="Calculation 2 10 3 4" xfId="21848"/>
    <cellStyle name="Calculation 2 10 4" xfId="725"/>
    <cellStyle name="Calculation 2 10 4 2" xfId="21406"/>
    <cellStyle name="Calculation 2 10 4 3" xfId="21515"/>
    <cellStyle name="Calculation 2 10 4 4" xfId="21847"/>
    <cellStyle name="Calculation 2 10 5" xfId="726"/>
    <cellStyle name="Calculation 2 10 5 2" xfId="21405"/>
    <cellStyle name="Calculation 2 10 5 3" xfId="21516"/>
    <cellStyle name="Calculation 2 10 5 4" xfId="21846"/>
    <cellStyle name="Calculation 2 11" xfId="727"/>
    <cellStyle name="Calculation 2 11 2" xfId="728"/>
    <cellStyle name="Calculation 2 11 2 2" xfId="21403"/>
    <cellStyle name="Calculation 2 11 2 3" xfId="21518"/>
    <cellStyle name="Calculation 2 11 2 4" xfId="21844"/>
    <cellStyle name="Calculation 2 11 3" xfId="729"/>
    <cellStyle name="Calculation 2 11 3 2" xfId="21402"/>
    <cellStyle name="Calculation 2 11 3 3" xfId="21519"/>
    <cellStyle name="Calculation 2 11 3 4" xfId="21843"/>
    <cellStyle name="Calculation 2 11 4" xfId="730"/>
    <cellStyle name="Calculation 2 11 4 2" xfId="21401"/>
    <cellStyle name="Calculation 2 11 4 3" xfId="21520"/>
    <cellStyle name="Calculation 2 11 4 4" xfId="21842"/>
    <cellStyle name="Calculation 2 11 5" xfId="731"/>
    <cellStyle name="Calculation 2 11 5 2" xfId="21400"/>
    <cellStyle name="Calculation 2 11 5 3" xfId="21521"/>
    <cellStyle name="Calculation 2 11 5 4" xfId="21841"/>
    <cellStyle name="Calculation 2 11 6" xfId="21404"/>
    <cellStyle name="Calculation 2 11 7" xfId="21517"/>
    <cellStyle name="Calculation 2 11 8" xfId="21845"/>
    <cellStyle name="Calculation 2 12" xfId="732"/>
    <cellStyle name="Calculation 2 12 2" xfId="733"/>
    <cellStyle name="Calculation 2 12 2 2" xfId="21398"/>
    <cellStyle name="Calculation 2 12 2 3" xfId="21523"/>
    <cellStyle name="Calculation 2 12 2 4" xfId="21839"/>
    <cellStyle name="Calculation 2 12 3" xfId="734"/>
    <cellStyle name="Calculation 2 12 3 2" xfId="21397"/>
    <cellStyle name="Calculation 2 12 3 3" xfId="21524"/>
    <cellStyle name="Calculation 2 12 3 4" xfId="21838"/>
    <cellStyle name="Calculation 2 12 4" xfId="735"/>
    <cellStyle name="Calculation 2 12 4 2" xfId="21396"/>
    <cellStyle name="Calculation 2 12 4 3" xfId="21525"/>
    <cellStyle name="Calculation 2 12 4 4" xfId="21837"/>
    <cellStyle name="Calculation 2 12 5" xfId="736"/>
    <cellStyle name="Calculation 2 12 5 2" xfId="21395"/>
    <cellStyle name="Calculation 2 12 5 3" xfId="21526"/>
    <cellStyle name="Calculation 2 12 5 4" xfId="21836"/>
    <cellStyle name="Calculation 2 12 6" xfId="21399"/>
    <cellStyle name="Calculation 2 12 7" xfId="21522"/>
    <cellStyle name="Calculation 2 12 8" xfId="21840"/>
    <cellStyle name="Calculation 2 13" xfId="737"/>
    <cellStyle name="Calculation 2 13 2" xfId="738"/>
    <cellStyle name="Calculation 2 13 2 2" xfId="21393"/>
    <cellStyle name="Calculation 2 13 2 3" xfId="21528"/>
    <cellStyle name="Calculation 2 13 2 4" xfId="21834"/>
    <cellStyle name="Calculation 2 13 3" xfId="739"/>
    <cellStyle name="Calculation 2 13 3 2" xfId="21392"/>
    <cellStyle name="Calculation 2 13 3 3" xfId="21529"/>
    <cellStyle name="Calculation 2 13 3 4" xfId="21833"/>
    <cellStyle name="Calculation 2 13 4" xfId="740"/>
    <cellStyle name="Calculation 2 13 4 2" xfId="21391"/>
    <cellStyle name="Calculation 2 13 4 3" xfId="21530"/>
    <cellStyle name="Calculation 2 13 4 4" xfId="21832"/>
    <cellStyle name="Calculation 2 13 5" xfId="21394"/>
    <cellStyle name="Calculation 2 13 6" xfId="21527"/>
    <cellStyle name="Calculation 2 13 7" xfId="21835"/>
    <cellStyle name="Calculation 2 14" xfId="741"/>
    <cellStyle name="Calculation 2 14 2" xfId="21390"/>
    <cellStyle name="Calculation 2 14 3" xfId="21531"/>
    <cellStyle name="Calculation 2 14 4" xfId="21831"/>
    <cellStyle name="Calculation 2 15" xfId="742"/>
    <cellStyle name="Calculation 2 15 2" xfId="21389"/>
    <cellStyle name="Calculation 2 15 3" xfId="21532"/>
    <cellStyle name="Calculation 2 15 4" xfId="21830"/>
    <cellStyle name="Calculation 2 16" xfId="743"/>
    <cellStyle name="Calculation 2 16 2" xfId="21388"/>
    <cellStyle name="Calculation 2 16 3" xfId="21533"/>
    <cellStyle name="Calculation 2 16 4" xfId="21829"/>
    <cellStyle name="Calculation 2 17" xfId="21409"/>
    <cellStyle name="Calculation 2 18" xfId="21512"/>
    <cellStyle name="Calculation 2 19" xfId="21850"/>
    <cellStyle name="Calculation 2 2" xfId="744"/>
    <cellStyle name="Calculation 2 2 10" xfId="21387"/>
    <cellStyle name="Calculation 2 2 11" xfId="21534"/>
    <cellStyle name="Calculation 2 2 12" xfId="21828"/>
    <cellStyle name="Calculation 2 2 2" xfId="745"/>
    <cellStyle name="Calculation 2 2 2 2" xfId="746"/>
    <cellStyle name="Calculation 2 2 2 2 2" xfId="21385"/>
    <cellStyle name="Calculation 2 2 2 2 3" xfId="21536"/>
    <cellStyle name="Calculation 2 2 2 2 4" xfId="21826"/>
    <cellStyle name="Calculation 2 2 2 3" xfId="747"/>
    <cellStyle name="Calculation 2 2 2 3 2" xfId="21384"/>
    <cellStyle name="Calculation 2 2 2 3 3" xfId="21537"/>
    <cellStyle name="Calculation 2 2 2 3 4" xfId="21825"/>
    <cellStyle name="Calculation 2 2 2 4" xfId="748"/>
    <cellStyle name="Calculation 2 2 2 4 2" xfId="21383"/>
    <cellStyle name="Calculation 2 2 2 4 3" xfId="21538"/>
    <cellStyle name="Calculation 2 2 2 4 4" xfId="21824"/>
    <cellStyle name="Calculation 2 2 2 5" xfId="21386"/>
    <cellStyle name="Calculation 2 2 2 6" xfId="21535"/>
    <cellStyle name="Calculation 2 2 2 7" xfId="21827"/>
    <cellStyle name="Calculation 2 2 3" xfId="749"/>
    <cellStyle name="Calculation 2 2 3 2" xfId="750"/>
    <cellStyle name="Calculation 2 2 3 2 2" xfId="21381"/>
    <cellStyle name="Calculation 2 2 3 2 3" xfId="21540"/>
    <cellStyle name="Calculation 2 2 3 2 4" xfId="21822"/>
    <cellStyle name="Calculation 2 2 3 3" xfId="751"/>
    <cellStyle name="Calculation 2 2 3 3 2" xfId="21380"/>
    <cellStyle name="Calculation 2 2 3 3 3" xfId="21541"/>
    <cellStyle name="Calculation 2 2 3 3 4" xfId="21821"/>
    <cellStyle name="Calculation 2 2 3 4" xfId="752"/>
    <cellStyle name="Calculation 2 2 3 4 2" xfId="21379"/>
    <cellStyle name="Calculation 2 2 3 4 3" xfId="21542"/>
    <cellStyle name="Calculation 2 2 3 4 4" xfId="21820"/>
    <cellStyle name="Calculation 2 2 3 5" xfId="21382"/>
    <cellStyle name="Calculation 2 2 3 6" xfId="21539"/>
    <cellStyle name="Calculation 2 2 3 7" xfId="21823"/>
    <cellStyle name="Calculation 2 2 4" xfId="753"/>
    <cellStyle name="Calculation 2 2 4 2" xfId="754"/>
    <cellStyle name="Calculation 2 2 4 2 2" xfId="21377"/>
    <cellStyle name="Calculation 2 2 4 2 3" xfId="21544"/>
    <cellStyle name="Calculation 2 2 4 2 4" xfId="21818"/>
    <cellStyle name="Calculation 2 2 4 3" xfId="755"/>
    <cellStyle name="Calculation 2 2 4 3 2" xfId="21376"/>
    <cellStyle name="Calculation 2 2 4 3 3" xfId="21545"/>
    <cellStyle name="Calculation 2 2 4 3 4" xfId="21817"/>
    <cellStyle name="Calculation 2 2 4 4" xfId="756"/>
    <cellStyle name="Calculation 2 2 4 4 2" xfId="21375"/>
    <cellStyle name="Calculation 2 2 4 4 3" xfId="21546"/>
    <cellStyle name="Calculation 2 2 4 4 4" xfId="21816"/>
    <cellStyle name="Calculation 2 2 4 5" xfId="21378"/>
    <cellStyle name="Calculation 2 2 4 6" xfId="21543"/>
    <cellStyle name="Calculation 2 2 4 7" xfId="21819"/>
    <cellStyle name="Calculation 2 2 5" xfId="757"/>
    <cellStyle name="Calculation 2 2 5 2" xfId="758"/>
    <cellStyle name="Calculation 2 2 5 2 2" xfId="21373"/>
    <cellStyle name="Calculation 2 2 5 2 3" xfId="21548"/>
    <cellStyle name="Calculation 2 2 5 2 4" xfId="21814"/>
    <cellStyle name="Calculation 2 2 5 3" xfId="759"/>
    <cellStyle name="Calculation 2 2 5 3 2" xfId="21372"/>
    <cellStyle name="Calculation 2 2 5 3 3" xfId="21549"/>
    <cellStyle name="Calculation 2 2 5 3 4" xfId="21813"/>
    <cellStyle name="Calculation 2 2 5 4" xfId="760"/>
    <cellStyle name="Calculation 2 2 5 4 2" xfId="21371"/>
    <cellStyle name="Calculation 2 2 5 4 3" xfId="21550"/>
    <cellStyle name="Calculation 2 2 5 4 4" xfId="21812"/>
    <cellStyle name="Calculation 2 2 5 5" xfId="21374"/>
    <cellStyle name="Calculation 2 2 5 6" xfId="21547"/>
    <cellStyle name="Calculation 2 2 5 7" xfId="21815"/>
    <cellStyle name="Calculation 2 2 6" xfId="761"/>
    <cellStyle name="Calculation 2 2 6 2" xfId="21370"/>
    <cellStyle name="Calculation 2 2 6 3" xfId="21551"/>
    <cellStyle name="Calculation 2 2 6 4" xfId="21811"/>
    <cellStyle name="Calculation 2 2 7" xfId="762"/>
    <cellStyle name="Calculation 2 2 7 2" xfId="21369"/>
    <cellStyle name="Calculation 2 2 7 3" xfId="21552"/>
    <cellStyle name="Calculation 2 2 7 4" xfId="21810"/>
    <cellStyle name="Calculation 2 2 8" xfId="763"/>
    <cellStyle name="Calculation 2 2 8 2" xfId="21368"/>
    <cellStyle name="Calculation 2 2 8 3" xfId="21553"/>
    <cellStyle name="Calculation 2 2 8 4" xfId="21809"/>
    <cellStyle name="Calculation 2 2 9" xfId="764"/>
    <cellStyle name="Calculation 2 2 9 2" xfId="21367"/>
    <cellStyle name="Calculation 2 2 9 3" xfId="21554"/>
    <cellStyle name="Calculation 2 2 9 4" xfId="21808"/>
    <cellStyle name="Calculation 2 3" xfId="765"/>
    <cellStyle name="Calculation 2 3 2" xfId="766"/>
    <cellStyle name="Calculation 2 3 2 2" xfId="21366"/>
    <cellStyle name="Calculation 2 3 2 3" xfId="21555"/>
    <cellStyle name="Calculation 2 3 2 4" xfId="21807"/>
    <cellStyle name="Calculation 2 3 3" xfId="767"/>
    <cellStyle name="Calculation 2 3 3 2" xfId="21365"/>
    <cellStyle name="Calculation 2 3 3 3" xfId="21556"/>
    <cellStyle name="Calculation 2 3 3 4" xfId="21806"/>
    <cellStyle name="Calculation 2 3 4" xfId="768"/>
    <cellStyle name="Calculation 2 3 4 2" xfId="21364"/>
    <cellStyle name="Calculation 2 3 4 3" xfId="21557"/>
    <cellStyle name="Calculation 2 3 4 4" xfId="21805"/>
    <cellStyle name="Calculation 2 3 5" xfId="769"/>
    <cellStyle name="Calculation 2 3 5 2" xfId="21363"/>
    <cellStyle name="Calculation 2 3 5 3" xfId="21558"/>
    <cellStyle name="Calculation 2 3 5 4" xfId="21804"/>
    <cellStyle name="Calculation 2 4" xfId="770"/>
    <cellStyle name="Calculation 2 4 2" xfId="771"/>
    <cellStyle name="Calculation 2 4 2 2" xfId="21362"/>
    <cellStyle name="Calculation 2 4 2 3" xfId="21559"/>
    <cellStyle name="Calculation 2 4 2 4" xfId="21803"/>
    <cellStyle name="Calculation 2 4 3" xfId="772"/>
    <cellStyle name="Calculation 2 4 3 2" xfId="21361"/>
    <cellStyle name="Calculation 2 4 3 3" xfId="21560"/>
    <cellStyle name="Calculation 2 4 3 4" xfId="21802"/>
    <cellStyle name="Calculation 2 4 4" xfId="773"/>
    <cellStyle name="Calculation 2 4 4 2" xfId="21360"/>
    <cellStyle name="Calculation 2 4 4 3" xfId="21561"/>
    <cellStyle name="Calculation 2 4 4 4" xfId="21801"/>
    <cellStyle name="Calculation 2 4 5" xfId="774"/>
    <cellStyle name="Calculation 2 4 5 2" xfId="21359"/>
    <cellStyle name="Calculation 2 4 5 3" xfId="21562"/>
    <cellStyle name="Calculation 2 4 5 4" xfId="21800"/>
    <cellStyle name="Calculation 2 5" xfId="775"/>
    <cellStyle name="Calculation 2 5 2" xfId="776"/>
    <cellStyle name="Calculation 2 5 2 2" xfId="21358"/>
    <cellStyle name="Calculation 2 5 2 3" xfId="21563"/>
    <cellStyle name="Calculation 2 5 2 4" xfId="21799"/>
    <cellStyle name="Calculation 2 5 3" xfId="777"/>
    <cellStyle name="Calculation 2 5 3 2" xfId="21357"/>
    <cellStyle name="Calculation 2 5 3 3" xfId="21564"/>
    <cellStyle name="Calculation 2 5 3 4" xfId="21798"/>
    <cellStyle name="Calculation 2 5 4" xfId="778"/>
    <cellStyle name="Calculation 2 5 4 2" xfId="21356"/>
    <cellStyle name="Calculation 2 5 4 3" xfId="21565"/>
    <cellStyle name="Calculation 2 5 4 4" xfId="21797"/>
    <cellStyle name="Calculation 2 5 5" xfId="779"/>
    <cellStyle name="Calculation 2 5 5 2" xfId="21355"/>
    <cellStyle name="Calculation 2 5 5 3" xfId="21566"/>
    <cellStyle name="Calculation 2 5 5 4" xfId="21796"/>
    <cellStyle name="Calculation 2 6" xfId="780"/>
    <cellStyle name="Calculation 2 6 2" xfId="781"/>
    <cellStyle name="Calculation 2 6 2 2" xfId="21354"/>
    <cellStyle name="Calculation 2 6 2 3" xfId="21567"/>
    <cellStyle name="Calculation 2 6 2 4" xfId="21795"/>
    <cellStyle name="Calculation 2 6 3" xfId="782"/>
    <cellStyle name="Calculation 2 6 3 2" xfId="21353"/>
    <cellStyle name="Calculation 2 6 3 3" xfId="21568"/>
    <cellStyle name="Calculation 2 6 3 4" xfId="21794"/>
    <cellStyle name="Calculation 2 6 4" xfId="783"/>
    <cellStyle name="Calculation 2 6 4 2" xfId="21352"/>
    <cellStyle name="Calculation 2 6 4 3" xfId="21569"/>
    <cellStyle name="Calculation 2 6 4 4" xfId="21793"/>
    <cellStyle name="Calculation 2 6 5" xfId="784"/>
    <cellStyle name="Calculation 2 6 5 2" xfId="21351"/>
    <cellStyle name="Calculation 2 6 5 3" xfId="21570"/>
    <cellStyle name="Calculation 2 6 5 4" xfId="21792"/>
    <cellStyle name="Calculation 2 7" xfId="785"/>
    <cellStyle name="Calculation 2 7 2" xfId="786"/>
    <cellStyle name="Calculation 2 7 2 2" xfId="21350"/>
    <cellStyle name="Calculation 2 7 2 3" xfId="21571"/>
    <cellStyle name="Calculation 2 7 2 4" xfId="21791"/>
    <cellStyle name="Calculation 2 7 3" xfId="787"/>
    <cellStyle name="Calculation 2 7 3 2" xfId="21349"/>
    <cellStyle name="Calculation 2 7 3 3" xfId="21572"/>
    <cellStyle name="Calculation 2 7 3 4" xfId="21790"/>
    <cellStyle name="Calculation 2 7 4" xfId="788"/>
    <cellStyle name="Calculation 2 7 4 2" xfId="21348"/>
    <cellStyle name="Calculation 2 7 4 3" xfId="21573"/>
    <cellStyle name="Calculation 2 7 4 4" xfId="21789"/>
    <cellStyle name="Calculation 2 7 5" xfId="789"/>
    <cellStyle name="Calculation 2 7 5 2" xfId="21347"/>
    <cellStyle name="Calculation 2 7 5 3" xfId="21574"/>
    <cellStyle name="Calculation 2 7 5 4" xfId="21788"/>
    <cellStyle name="Calculation 2 8" xfId="790"/>
    <cellStyle name="Calculation 2 8 2" xfId="791"/>
    <cellStyle name="Calculation 2 8 2 2" xfId="21346"/>
    <cellStyle name="Calculation 2 8 2 3" xfId="21575"/>
    <cellStyle name="Calculation 2 8 2 4" xfId="21787"/>
    <cellStyle name="Calculation 2 8 3" xfId="792"/>
    <cellStyle name="Calculation 2 8 3 2" xfId="21345"/>
    <cellStyle name="Calculation 2 8 3 3" xfId="21576"/>
    <cellStyle name="Calculation 2 8 3 4" xfId="21786"/>
    <cellStyle name="Calculation 2 8 4" xfId="793"/>
    <cellStyle name="Calculation 2 8 4 2" xfId="21344"/>
    <cellStyle name="Calculation 2 8 4 3" xfId="21577"/>
    <cellStyle name="Calculation 2 8 4 4" xfId="21785"/>
    <cellStyle name="Calculation 2 8 5" xfId="794"/>
    <cellStyle name="Calculation 2 8 5 2" xfId="21343"/>
    <cellStyle name="Calculation 2 8 5 3" xfId="21578"/>
    <cellStyle name="Calculation 2 8 5 4" xfId="21784"/>
    <cellStyle name="Calculation 2 9" xfId="795"/>
    <cellStyle name="Calculation 2 9 2" xfId="796"/>
    <cellStyle name="Calculation 2 9 2 2" xfId="21342"/>
    <cellStyle name="Calculation 2 9 2 3" xfId="21579"/>
    <cellStyle name="Calculation 2 9 2 4" xfId="21783"/>
    <cellStyle name="Calculation 2 9 3" xfId="797"/>
    <cellStyle name="Calculation 2 9 3 2" xfId="21341"/>
    <cellStyle name="Calculation 2 9 3 3" xfId="21580"/>
    <cellStyle name="Calculation 2 9 3 4" xfId="21782"/>
    <cellStyle name="Calculation 2 9 4" xfId="798"/>
    <cellStyle name="Calculation 2 9 4 2" xfId="21340"/>
    <cellStyle name="Calculation 2 9 4 3" xfId="21581"/>
    <cellStyle name="Calculation 2 9 4 4" xfId="21781"/>
    <cellStyle name="Calculation 2 9 5" xfId="799"/>
    <cellStyle name="Calculation 2 9 5 2" xfId="21339"/>
    <cellStyle name="Calculation 2 9 5 3" xfId="21582"/>
    <cellStyle name="Calculation 2 9 5 4" xfId="21780"/>
    <cellStyle name="Calculation 3" xfId="800"/>
    <cellStyle name="Calculation 3 2" xfId="801"/>
    <cellStyle name="Calculation 3 2 2" xfId="21337"/>
    <cellStyle name="Calculation 3 2 3" xfId="21584"/>
    <cellStyle name="Calculation 3 2 4" xfId="21778"/>
    <cellStyle name="Calculation 3 3" xfId="802"/>
    <cellStyle name="Calculation 3 3 2" xfId="21336"/>
    <cellStyle name="Calculation 3 3 3" xfId="21585"/>
    <cellStyle name="Calculation 3 3 4" xfId="21777"/>
    <cellStyle name="Calculation 3 4" xfId="21338"/>
    <cellStyle name="Calculation 3 5" xfId="21583"/>
    <cellStyle name="Calculation 3 6" xfId="21779"/>
    <cellStyle name="Calculation 4" xfId="803"/>
    <cellStyle name="Calculation 4 2" xfId="804"/>
    <cellStyle name="Calculation 4 2 2" xfId="21334"/>
    <cellStyle name="Calculation 4 2 3" xfId="21587"/>
    <cellStyle name="Calculation 4 2 4" xfId="21775"/>
    <cellStyle name="Calculation 4 3" xfId="805"/>
    <cellStyle name="Calculation 4 3 2" xfId="21333"/>
    <cellStyle name="Calculation 4 3 3" xfId="21588"/>
    <cellStyle name="Calculation 4 3 4" xfId="21774"/>
    <cellStyle name="Calculation 4 4" xfId="21335"/>
    <cellStyle name="Calculation 4 5" xfId="21586"/>
    <cellStyle name="Calculation 4 6" xfId="21776"/>
    <cellStyle name="Calculation 5" xfId="806"/>
    <cellStyle name="Calculation 5 2" xfId="807"/>
    <cellStyle name="Calculation 5 2 2" xfId="21331"/>
    <cellStyle name="Calculation 5 2 3" xfId="21590"/>
    <cellStyle name="Calculation 5 2 4" xfId="21772"/>
    <cellStyle name="Calculation 5 3" xfId="808"/>
    <cellStyle name="Calculation 5 3 2" xfId="21330"/>
    <cellStyle name="Calculation 5 3 3" xfId="21591"/>
    <cellStyle name="Calculation 5 3 4" xfId="21771"/>
    <cellStyle name="Calculation 5 4" xfId="21332"/>
    <cellStyle name="Calculation 5 5" xfId="21589"/>
    <cellStyle name="Calculation 5 6" xfId="21773"/>
    <cellStyle name="Calculation 6" xfId="809"/>
    <cellStyle name="Calculation 6 2" xfId="810"/>
    <cellStyle name="Calculation 6 2 2" xfId="21328"/>
    <cellStyle name="Calculation 6 2 3" xfId="21593"/>
    <cellStyle name="Calculation 6 2 4" xfId="21769"/>
    <cellStyle name="Calculation 6 3" xfId="811"/>
    <cellStyle name="Calculation 6 3 2" xfId="21327"/>
    <cellStyle name="Calculation 6 3 3" xfId="21594"/>
    <cellStyle name="Calculation 6 3 4" xfId="21768"/>
    <cellStyle name="Calculation 6 4" xfId="21329"/>
    <cellStyle name="Calculation 6 5" xfId="21592"/>
    <cellStyle name="Calculation 6 6" xfId="21770"/>
    <cellStyle name="Calculation 7" xfId="812"/>
    <cellStyle name="Calculation 7 2" xfId="21326"/>
    <cellStyle name="Calculation 7 3" xfId="21595"/>
    <cellStyle name="Calculation 7 4" xfId="21767"/>
    <cellStyle name="Check Cell 2" xfId="813"/>
    <cellStyle name="Check Cell 2 10" xfId="814"/>
    <cellStyle name="Check Cell 2 11" xfId="815"/>
    <cellStyle name="Check Cell 2 12" xfId="816"/>
    <cellStyle name="Check Cell 2 2" xfId="817"/>
    <cellStyle name="Check Cell 2 2 2" xfId="818"/>
    <cellStyle name="Check Cell 2 2 3" xfId="819"/>
    <cellStyle name="Check Cell 2 2 4" xfId="820"/>
    <cellStyle name="Check Cell 2 3" xfId="821"/>
    <cellStyle name="Check Cell 2 3 2" xfId="822"/>
    <cellStyle name="Check Cell 2 3 3" xfId="823"/>
    <cellStyle name="Check Cell 2 4" xfId="824"/>
    <cellStyle name="Check Cell 2 4 2" xfId="825"/>
    <cellStyle name="Check Cell 2 4 3" xfId="826"/>
    <cellStyle name="Check Cell 2 5" xfId="827"/>
    <cellStyle name="Check Cell 2 5 2" xfId="828"/>
    <cellStyle name="Check Cell 2 5 3" xfId="829"/>
    <cellStyle name="Check Cell 2 6" xfId="830"/>
    <cellStyle name="Check Cell 2 6 2" xfId="831"/>
    <cellStyle name="Check Cell 2 6 3" xfId="832"/>
    <cellStyle name="Check Cell 2 7" xfId="833"/>
    <cellStyle name="Check Cell 2 7 2" xfId="834"/>
    <cellStyle name="Check Cell 2 7 3" xfId="835"/>
    <cellStyle name="Check Cell 2 8" xfId="836"/>
    <cellStyle name="Check Cell 2 9" xfId="837"/>
    <cellStyle name="Check Cell 3" xfId="838"/>
    <cellStyle name="Check Cell 3 2" xfId="839"/>
    <cellStyle name="Check Cell 3 2 2" xfId="840"/>
    <cellStyle name="Check Cell 3 2 3" xfId="841"/>
    <cellStyle name="Check Cell 3 3" xfId="842"/>
    <cellStyle name="Check Cell 3 3 2" xfId="843"/>
    <cellStyle name="Check Cell 3 3 3" xfId="844"/>
    <cellStyle name="Check Cell 3 4" xfId="845"/>
    <cellStyle name="Check Cell 3 4 2" xfId="846"/>
    <cellStyle name="Check Cell 3 4 3" xfId="847"/>
    <cellStyle name="Check Cell 3 5" xfId="848"/>
    <cellStyle name="Check Cell 3 5 2" xfId="849"/>
    <cellStyle name="Check Cell 3 5 3" xfId="850"/>
    <cellStyle name="Check Cell 3 6" xfId="851"/>
    <cellStyle name="Check Cell 3 6 2" xfId="852"/>
    <cellStyle name="Check Cell 3 6 3" xfId="853"/>
    <cellStyle name="Check Cell 3 7" xfId="854"/>
    <cellStyle name="Check Cell 3 7 2" xfId="855"/>
    <cellStyle name="Check Cell 3 7 3" xfId="856"/>
    <cellStyle name="Check Cell 3 8" xfId="857"/>
    <cellStyle name="Check Cell 3 9" xfId="858"/>
    <cellStyle name="Check Cell 4" xfId="859"/>
    <cellStyle name="Check Cell 4 2" xfId="860"/>
    <cellStyle name="Check Cell 4 2 2" xfId="861"/>
    <cellStyle name="Check Cell 4 2 3" xfId="862"/>
    <cellStyle name="Check Cell 4 3" xfId="863"/>
    <cellStyle name="Check Cell 4 3 2" xfId="864"/>
    <cellStyle name="Check Cell 4 3 3" xfId="865"/>
    <cellStyle name="Check Cell 4 4" xfId="866"/>
    <cellStyle name="Check Cell 4 4 2" xfId="867"/>
    <cellStyle name="Check Cell 4 4 3" xfId="868"/>
    <cellStyle name="Check Cell 4 5" xfId="869"/>
    <cellStyle name="Check Cell 4 5 2" xfId="870"/>
    <cellStyle name="Check Cell 4 5 3" xfId="871"/>
    <cellStyle name="Check Cell 4 6" xfId="872"/>
    <cellStyle name="Check Cell 4 6 2" xfId="873"/>
    <cellStyle name="Check Cell 4 6 3" xfId="874"/>
    <cellStyle name="Check Cell 4 7" xfId="875"/>
    <cellStyle name="Check Cell 4 7 2" xfId="876"/>
    <cellStyle name="Check Cell 4 7 3" xfId="877"/>
    <cellStyle name="Check Cell 4 8" xfId="878"/>
    <cellStyle name="Check Cell 4 9" xfId="879"/>
    <cellStyle name="Check Cell 5" xfId="880"/>
    <cellStyle name="Check Cell 5 2" xfId="881"/>
    <cellStyle name="Check Cell 5 2 2" xfId="882"/>
    <cellStyle name="Check Cell 5 2 3" xfId="883"/>
    <cellStyle name="Check Cell 5 3" xfId="884"/>
    <cellStyle name="Check Cell 5 3 2" xfId="885"/>
    <cellStyle name="Check Cell 5 3 3" xfId="886"/>
    <cellStyle name="Check Cell 5 4" xfId="887"/>
    <cellStyle name="Check Cell 5 4 2" xfId="888"/>
    <cellStyle name="Check Cell 5 4 3" xfId="889"/>
    <cellStyle name="Check Cell 5 5" xfId="890"/>
    <cellStyle name="Check Cell 5 5 2" xfId="891"/>
    <cellStyle name="Check Cell 5 5 3" xfId="892"/>
    <cellStyle name="Check Cell 5 6" xfId="893"/>
    <cellStyle name="Check Cell 5 6 2" xfId="894"/>
    <cellStyle name="Check Cell 5 6 3" xfId="895"/>
    <cellStyle name="Check Cell 5 7" xfId="896"/>
    <cellStyle name="Check Cell 5 7 2" xfId="897"/>
    <cellStyle name="Check Cell 5 7 3" xfId="898"/>
    <cellStyle name="Check Cell 5 8" xfId="899"/>
    <cellStyle name="Check Cell 5 9" xfId="900"/>
    <cellStyle name="Check Cell 6" xfId="901"/>
    <cellStyle name="Check Cell 6 2" xfId="902"/>
    <cellStyle name="Check Cell 6 2 2" xfId="903"/>
    <cellStyle name="Check Cell 6 2 3" xfId="904"/>
    <cellStyle name="Check Cell 6 3" xfId="905"/>
    <cellStyle name="Check Cell 6 3 2" xfId="906"/>
    <cellStyle name="Check Cell 6 3 3" xfId="907"/>
    <cellStyle name="Check Cell 6 4" xfId="908"/>
    <cellStyle name="Check Cell 6 4 2" xfId="909"/>
    <cellStyle name="Check Cell 6 4 3" xfId="910"/>
    <cellStyle name="Check Cell 6 5" xfId="911"/>
    <cellStyle name="Check Cell 6 5 2" xfId="912"/>
    <cellStyle name="Check Cell 6 5 3" xfId="913"/>
    <cellStyle name="Check Cell 6 6" xfId="914"/>
    <cellStyle name="Check Cell 6 6 2" xfId="915"/>
    <cellStyle name="Check Cell 6 6 3" xfId="916"/>
    <cellStyle name="Check Cell 6 7" xfId="917"/>
    <cellStyle name="Check Cell 6 7 2" xfId="918"/>
    <cellStyle name="Check Cell 6 7 3" xfId="919"/>
    <cellStyle name="Check Cell 6 8" xfId="920"/>
    <cellStyle name="Check Cell 6 9" xfId="921"/>
    <cellStyle name="Check Cell 7" xfId="922"/>
    <cellStyle name="Comma" xfId="7" builtinId="3"/>
    <cellStyle name="Comma [0] 10" xfId="923"/>
    <cellStyle name="Comma [0] 11" xfId="924"/>
    <cellStyle name="Comma [0] 2" xfId="925"/>
    <cellStyle name="Comma [0] 2 2" xfId="926"/>
    <cellStyle name="Comma [0] 2 2 2" xfId="927"/>
    <cellStyle name="Comma [0] 2 3" xfId="928"/>
    <cellStyle name="Comma [0] 3" xfId="929"/>
    <cellStyle name="Comma [0] 3 2" xfId="930"/>
    <cellStyle name="Comma [0] 3 2 2" xfId="931"/>
    <cellStyle name="Comma [0] 3 3" xfId="932"/>
    <cellStyle name="Comma [0] 3 4" xfId="933"/>
    <cellStyle name="Comma [0] 4" xfId="934"/>
    <cellStyle name="Comma [0] 4 2" xfId="935"/>
    <cellStyle name="Comma [0] 4 2 2" xfId="936"/>
    <cellStyle name="Comma [0] 4 3" xfId="937"/>
    <cellStyle name="Comma [0] 5" xfId="938"/>
    <cellStyle name="Comma [0] 5 2" xfId="939"/>
    <cellStyle name="Comma [0] 5 2 2" xfId="940"/>
    <cellStyle name="Comma [0] 6" xfId="941"/>
    <cellStyle name="Comma [0] 6 2" xfId="942"/>
    <cellStyle name="Comma [0] 7" xfId="943"/>
    <cellStyle name="Comma [0] 7 2" xfId="944"/>
    <cellStyle name="Comma [0] 8" xfId="945"/>
    <cellStyle name="Comma [0] 9" xfId="946"/>
    <cellStyle name="Comma [00]" xfId="947"/>
    <cellStyle name="Comma 10" xfId="948"/>
    <cellStyle name="Comma 10 10" xfId="949"/>
    <cellStyle name="Comma 10 11" xfId="950"/>
    <cellStyle name="Comma 10 12" xfId="951"/>
    <cellStyle name="Comma 10 12 2" xfId="952"/>
    <cellStyle name="Comma 10 13" xfId="953"/>
    <cellStyle name="Comma 10 14" xfId="954"/>
    <cellStyle name="Comma 10 2" xfId="955"/>
    <cellStyle name="Comma 10 2 2" xfId="956"/>
    <cellStyle name="Comma 10 2 2 2" xfId="957"/>
    <cellStyle name="Comma 10 2 3" xfId="958"/>
    <cellStyle name="Comma 10 2 4" xfId="959"/>
    <cellStyle name="Comma 10 2 5" xfId="960"/>
    <cellStyle name="Comma 10 2 6" xfId="961"/>
    <cellStyle name="Comma 10 2 7" xfId="962"/>
    <cellStyle name="Comma 10 3" xfId="963"/>
    <cellStyle name="Comma 10 4" xfId="964"/>
    <cellStyle name="Comma 10 5" xfId="965"/>
    <cellStyle name="Comma 10 6" xfId="966"/>
    <cellStyle name="Comma 10 7" xfId="967"/>
    <cellStyle name="Comma 10 8" xfId="968"/>
    <cellStyle name="Comma 10 9" xfId="969"/>
    <cellStyle name="Comma 100" xfId="970"/>
    <cellStyle name="Comma 101" xfId="971"/>
    <cellStyle name="Comma 102" xfId="972"/>
    <cellStyle name="Comma 103" xfId="973"/>
    <cellStyle name="Comma 104" xfId="974"/>
    <cellStyle name="Comma 105" xfId="975"/>
    <cellStyle name="Comma 106" xfId="976"/>
    <cellStyle name="Comma 107" xfId="977"/>
    <cellStyle name="Comma 107 2" xfId="978"/>
    <cellStyle name="Comma 107 2 2" xfId="979"/>
    <cellStyle name="Comma 107 2 3" xfId="980"/>
    <cellStyle name="Comma 107 2 4" xfId="981"/>
    <cellStyle name="Comma 107 3" xfId="982"/>
    <cellStyle name="Comma 107 4" xfId="983"/>
    <cellStyle name="Comma 107 5" xfId="984"/>
    <cellStyle name="Comma 108" xfId="985"/>
    <cellStyle name="Comma 109" xfId="986"/>
    <cellStyle name="Comma 109 2" xfId="987"/>
    <cellStyle name="Comma 109 3" xfId="988"/>
    <cellStyle name="Comma 109 4" xfId="989"/>
    <cellStyle name="Comma 11" xfId="990"/>
    <cellStyle name="Comma 11 2" xfId="991"/>
    <cellStyle name="Comma 11 2 2" xfId="992"/>
    <cellStyle name="Comma 11 2 3" xfId="993"/>
    <cellStyle name="Comma 11 2 4" xfId="994"/>
    <cellStyle name="Comma 11 2 5" xfId="995"/>
    <cellStyle name="Comma 11 2 6" xfId="996"/>
    <cellStyle name="Comma 11 2 7" xfId="997"/>
    <cellStyle name="Comma 11 2 8" xfId="998"/>
    <cellStyle name="Comma 11 2 9" xfId="999"/>
    <cellStyle name="Comma 11 3" xfId="1000"/>
    <cellStyle name="Comma 11 3 2" xfId="1001"/>
    <cellStyle name="Comma 11 3 3" xfId="1002"/>
    <cellStyle name="Comma 11 4" xfId="1003"/>
    <cellStyle name="Comma 11 4 2" xfId="1004"/>
    <cellStyle name="Comma 11 5" xfId="1005"/>
    <cellStyle name="Comma 110" xfId="1006"/>
    <cellStyle name="Comma 110 2" xfId="1007"/>
    <cellStyle name="Comma 111" xfId="21413"/>
    <cellStyle name="Comma 12" xfId="1008"/>
    <cellStyle name="Comma 12 2" xfId="1009"/>
    <cellStyle name="Comma 12 2 2" xfId="1010"/>
    <cellStyle name="Comma 12 2 2 2" xfId="1011"/>
    <cellStyle name="Comma 12 2 3" xfId="1012"/>
    <cellStyle name="Comma 12 2 4" xfId="1013"/>
    <cellStyle name="Comma 12 2 5" xfId="1014"/>
    <cellStyle name="Comma 12 2 6" xfId="1015"/>
    <cellStyle name="Comma 12 2 7" xfId="1016"/>
    <cellStyle name="Comma 12 3" xfId="1017"/>
    <cellStyle name="Comma 12 3 2" xfId="1018"/>
    <cellStyle name="Comma 12 4" xfId="1019"/>
    <cellStyle name="Comma 12 4 2" xfId="1020"/>
    <cellStyle name="Comma 13" xfId="1021"/>
    <cellStyle name="Comma 13 2" xfId="1022"/>
    <cellStyle name="Comma 13 2 2" xfId="1023"/>
    <cellStyle name="Comma 13 2 3" xfId="1024"/>
    <cellStyle name="Comma 13 2 4" xfId="1025"/>
    <cellStyle name="Comma 13 2 5" xfId="1026"/>
    <cellStyle name="Comma 13 2 6" xfId="1027"/>
    <cellStyle name="Comma 13 2 7" xfId="1028"/>
    <cellStyle name="Comma 13 3" xfId="1029"/>
    <cellStyle name="Comma 13 3 2" xfId="1030"/>
    <cellStyle name="Comma 14" xfId="1031"/>
    <cellStyle name="Comma 14 2" xfId="1032"/>
    <cellStyle name="Comma 14 2 2" xfId="1033"/>
    <cellStyle name="Comma 14 3" xfId="1034"/>
    <cellStyle name="Comma 15" xfId="1035"/>
    <cellStyle name="Comma 15 2" xfId="1036"/>
    <cellStyle name="Comma 15 2 2" xfId="1037"/>
    <cellStyle name="Comma 15 2 3" xfId="1038"/>
    <cellStyle name="Comma 15 2 4" xfId="1039"/>
    <cellStyle name="Comma 15 2 5" xfId="1040"/>
    <cellStyle name="Comma 15 2 6" xfId="1041"/>
    <cellStyle name="Comma 15 2 7" xfId="1042"/>
    <cellStyle name="Comma 15 3" xfId="1043"/>
    <cellStyle name="Comma 16" xfId="1044"/>
    <cellStyle name="Comma 16 10" xfId="1045"/>
    <cellStyle name="Comma 16 11" xfId="1046"/>
    <cellStyle name="Comma 16 2" xfId="1047"/>
    <cellStyle name="Comma 16 3" xfId="1048"/>
    <cellStyle name="Comma 16 4" xfId="1049"/>
    <cellStyle name="Comma 16 5" xfId="1050"/>
    <cellStyle name="Comma 16 6" xfId="1051"/>
    <cellStyle name="Comma 16 7" xfId="1052"/>
    <cellStyle name="Comma 16 8" xfId="1053"/>
    <cellStyle name="Comma 16 9" xfId="1054"/>
    <cellStyle name="Comma 17" xfId="1055"/>
    <cellStyle name="Comma 17 2" xfId="1056"/>
    <cellStyle name="Comma 17 2 2" xfId="1057"/>
    <cellStyle name="Comma 18" xfId="1058"/>
    <cellStyle name="Comma 18 2" xfId="1059"/>
    <cellStyle name="Comma 18 2 2" xfId="1060"/>
    <cellStyle name="Comma 19" xfId="1061"/>
    <cellStyle name="Comma 19 10" xfId="1062"/>
    <cellStyle name="Comma 19 11" xfId="1063"/>
    <cellStyle name="Comma 19 2" xfId="1064"/>
    <cellStyle name="Comma 19 3" xfId="1065"/>
    <cellStyle name="Comma 19 4" xfId="1066"/>
    <cellStyle name="Comma 19 5" xfId="1067"/>
    <cellStyle name="Comma 19 6" xfId="1068"/>
    <cellStyle name="Comma 19 7" xfId="1069"/>
    <cellStyle name="Comma 19 8" xfId="1070"/>
    <cellStyle name="Comma 19 9" xfId="1071"/>
    <cellStyle name="Comma 2" xfId="1"/>
    <cellStyle name="Comma 2 10" xfId="1072"/>
    <cellStyle name="Comma 2 10 10" xfId="1073"/>
    <cellStyle name="Comma 2 10 2" xfId="1074"/>
    <cellStyle name="Comma 2 10 2 10" xfId="1075"/>
    <cellStyle name="Comma 2 10 2 2" xfId="1076"/>
    <cellStyle name="Comma 2 10 2 2 2" xfId="1077"/>
    <cellStyle name="Comma 2 10 2 2 2 2" xfId="1078"/>
    <cellStyle name="Comma 2 10 2 2 2 2 2" xfId="1079"/>
    <cellStyle name="Comma 2 10 2 2 2 2 3" xfId="1080"/>
    <cellStyle name="Comma 2 10 2 2 2 2 4" xfId="1081"/>
    <cellStyle name="Comma 2 10 2 2 2 3" xfId="1082"/>
    <cellStyle name="Comma 2 10 2 2 2 4" xfId="1083"/>
    <cellStyle name="Comma 2 10 2 2 2 5" xfId="1084"/>
    <cellStyle name="Comma 2 10 2 2 3" xfId="1085"/>
    <cellStyle name="Comma 2 10 2 2 3 2" xfId="1086"/>
    <cellStyle name="Comma 2 10 2 2 3 3" xfId="1087"/>
    <cellStyle name="Comma 2 10 2 2 3 4" xfId="1088"/>
    <cellStyle name="Comma 2 10 2 2 4" xfId="1089"/>
    <cellStyle name="Comma 2 10 2 2 5" xfId="1090"/>
    <cellStyle name="Comma 2 10 2 2 6" xfId="1091"/>
    <cellStyle name="Comma 2 10 2 3" xfId="1092"/>
    <cellStyle name="Comma 2 10 2 3 2" xfId="1093"/>
    <cellStyle name="Comma 2 10 2 3 2 2" xfId="1094"/>
    <cellStyle name="Comma 2 10 2 3 2 2 2" xfId="1095"/>
    <cellStyle name="Comma 2 10 2 3 2 2 3" xfId="1096"/>
    <cellStyle name="Comma 2 10 2 3 2 2 4" xfId="1097"/>
    <cellStyle name="Comma 2 10 2 3 2 3" xfId="1098"/>
    <cellStyle name="Comma 2 10 2 3 2 4" xfId="1099"/>
    <cellStyle name="Comma 2 10 2 3 2 5" xfId="1100"/>
    <cellStyle name="Comma 2 10 2 3 3" xfId="1101"/>
    <cellStyle name="Comma 2 10 2 3 3 2" xfId="1102"/>
    <cellStyle name="Comma 2 10 2 3 3 3" xfId="1103"/>
    <cellStyle name="Comma 2 10 2 3 3 4" xfId="1104"/>
    <cellStyle name="Comma 2 10 2 3 4" xfId="1105"/>
    <cellStyle name="Comma 2 10 2 3 5" xfId="1106"/>
    <cellStyle name="Comma 2 10 2 3 6" xfId="1107"/>
    <cellStyle name="Comma 2 10 2 4" xfId="1108"/>
    <cellStyle name="Comma 2 10 2 5" xfId="1109"/>
    <cellStyle name="Comma 2 10 2 5 2" xfId="1110"/>
    <cellStyle name="Comma 2 10 2 5 2 2" xfId="1111"/>
    <cellStyle name="Comma 2 10 2 5 2 3" xfId="1112"/>
    <cellStyle name="Comma 2 10 2 5 2 4" xfId="1113"/>
    <cellStyle name="Comma 2 10 2 5 3" xfId="1114"/>
    <cellStyle name="Comma 2 10 2 5 4" xfId="1115"/>
    <cellStyle name="Comma 2 10 2 5 5" xfId="1116"/>
    <cellStyle name="Comma 2 10 2 6" xfId="1117"/>
    <cellStyle name="Comma 2 10 2 7" xfId="1118"/>
    <cellStyle name="Comma 2 10 2 7 2" xfId="1119"/>
    <cellStyle name="Comma 2 10 2 7 3" xfId="1120"/>
    <cellStyle name="Comma 2 10 2 7 4" xfId="1121"/>
    <cellStyle name="Comma 2 10 2 8" xfId="1122"/>
    <cellStyle name="Comma 2 10 2 9" xfId="1123"/>
    <cellStyle name="Comma 2 10 3" xfId="1124"/>
    <cellStyle name="Comma 2 10 3 2" xfId="1125"/>
    <cellStyle name="Comma 2 10 3 2 2" xfId="1126"/>
    <cellStyle name="Comma 2 10 3 2 2 2" xfId="1127"/>
    <cellStyle name="Comma 2 10 3 2 2 3" xfId="1128"/>
    <cellStyle name="Comma 2 10 3 2 2 4" xfId="1129"/>
    <cellStyle name="Comma 2 10 3 2 3" xfId="1130"/>
    <cellStyle name="Comma 2 10 3 2 4" xfId="1131"/>
    <cellStyle name="Comma 2 10 3 2 5" xfId="1132"/>
    <cellStyle name="Comma 2 10 3 3" xfId="1133"/>
    <cellStyle name="Comma 2 10 3 3 2" xfId="1134"/>
    <cellStyle name="Comma 2 10 3 3 3" xfId="1135"/>
    <cellStyle name="Comma 2 10 3 3 4" xfId="1136"/>
    <cellStyle name="Comma 2 10 3 4" xfId="1137"/>
    <cellStyle name="Comma 2 10 3 5" xfId="1138"/>
    <cellStyle name="Comma 2 10 3 6" xfId="1139"/>
    <cellStyle name="Comma 2 10 4" xfId="1140"/>
    <cellStyle name="Comma 2 10 4 2" xfId="1141"/>
    <cellStyle name="Comma 2 10 4 2 2" xfId="1142"/>
    <cellStyle name="Comma 2 10 4 2 2 2" xfId="1143"/>
    <cellStyle name="Comma 2 10 4 2 2 3" xfId="1144"/>
    <cellStyle name="Comma 2 10 4 2 2 4" xfId="1145"/>
    <cellStyle name="Comma 2 10 4 2 3" xfId="1146"/>
    <cellStyle name="Comma 2 10 4 2 4" xfId="1147"/>
    <cellStyle name="Comma 2 10 4 2 5" xfId="1148"/>
    <cellStyle name="Comma 2 10 4 3" xfId="1149"/>
    <cellStyle name="Comma 2 10 4 3 2" xfId="1150"/>
    <cellStyle name="Comma 2 10 4 3 3" xfId="1151"/>
    <cellStyle name="Comma 2 10 4 3 4" xfId="1152"/>
    <cellStyle name="Comma 2 10 4 4" xfId="1153"/>
    <cellStyle name="Comma 2 10 4 5" xfId="1154"/>
    <cellStyle name="Comma 2 10 4 6" xfId="1155"/>
    <cellStyle name="Comma 2 10 5" xfId="1156"/>
    <cellStyle name="Comma 2 10 6" xfId="1157"/>
    <cellStyle name="Comma 2 10 6 2" xfId="1158"/>
    <cellStyle name="Comma 2 10 6 2 2" xfId="1159"/>
    <cellStyle name="Comma 2 10 6 2 3" xfId="1160"/>
    <cellStyle name="Comma 2 10 6 2 4" xfId="1161"/>
    <cellStyle name="Comma 2 10 6 3" xfId="1162"/>
    <cellStyle name="Comma 2 10 6 4" xfId="1163"/>
    <cellStyle name="Comma 2 10 6 5" xfId="1164"/>
    <cellStyle name="Comma 2 10 7" xfId="1165"/>
    <cellStyle name="Comma 2 10 7 2" xfId="1166"/>
    <cellStyle name="Comma 2 10 7 3" xfId="1167"/>
    <cellStyle name="Comma 2 10 7 4" xfId="1168"/>
    <cellStyle name="Comma 2 10 8" xfId="1169"/>
    <cellStyle name="Comma 2 10 9" xfId="1170"/>
    <cellStyle name="Comma 2 100" xfId="1171"/>
    <cellStyle name="Comma 2 101" xfId="1172"/>
    <cellStyle name="Comma 2 102" xfId="1173"/>
    <cellStyle name="Comma 2 103" xfId="1174"/>
    <cellStyle name="Comma 2 104" xfId="1175"/>
    <cellStyle name="Comma 2 105" xfId="1176"/>
    <cellStyle name="Comma 2 106" xfId="1177"/>
    <cellStyle name="Comma 2 107" xfId="1178"/>
    <cellStyle name="Comma 2 107 2" xfId="1179"/>
    <cellStyle name="Comma 2 107 3" xfId="1180"/>
    <cellStyle name="Comma 2 108" xfId="1181"/>
    <cellStyle name="Comma 2 109" xfId="1182"/>
    <cellStyle name="Comma 2 11" xfId="1183"/>
    <cellStyle name="Comma 2 11 2" xfId="1184"/>
    <cellStyle name="Comma 2 11 2 2" xfId="1185"/>
    <cellStyle name="Comma 2 11 2 3" xfId="1186"/>
    <cellStyle name="Comma 2 11 2 3 2" xfId="1187"/>
    <cellStyle name="Comma 2 11 2 3 2 2" xfId="1188"/>
    <cellStyle name="Comma 2 11 2 3 2 3" xfId="1189"/>
    <cellStyle name="Comma 2 11 2 3 2 4" xfId="1190"/>
    <cellStyle name="Comma 2 11 2 3 3" xfId="1191"/>
    <cellStyle name="Comma 2 11 2 3 4" xfId="1192"/>
    <cellStyle name="Comma 2 11 2 3 5" xfId="1193"/>
    <cellStyle name="Comma 2 11 2 4" xfId="1194"/>
    <cellStyle name="Comma 2 11 2 5" xfId="1195"/>
    <cellStyle name="Comma 2 11 2 5 2" xfId="1196"/>
    <cellStyle name="Comma 2 11 2 5 3" xfId="1197"/>
    <cellStyle name="Comma 2 11 2 5 4" xfId="1198"/>
    <cellStyle name="Comma 2 11 2 6" xfId="1199"/>
    <cellStyle name="Comma 2 11 2 7" xfId="1200"/>
    <cellStyle name="Comma 2 11 2 8" xfId="1201"/>
    <cellStyle name="Comma 2 11 3" xfId="1202"/>
    <cellStyle name="Comma 2 11 3 2" xfId="1203"/>
    <cellStyle name="Comma 2 11 3 2 2" xfId="1204"/>
    <cellStyle name="Comma 2 11 3 2 2 2" xfId="1205"/>
    <cellStyle name="Comma 2 11 3 2 2 3" xfId="1206"/>
    <cellStyle name="Comma 2 11 3 2 2 4" xfId="1207"/>
    <cellStyle name="Comma 2 11 3 2 3" xfId="1208"/>
    <cellStyle name="Comma 2 11 3 2 4" xfId="1209"/>
    <cellStyle name="Comma 2 11 3 2 5" xfId="1210"/>
    <cellStyle name="Comma 2 11 3 3" xfId="1211"/>
    <cellStyle name="Comma 2 11 3 3 2" xfId="1212"/>
    <cellStyle name="Comma 2 11 3 3 3" xfId="1213"/>
    <cellStyle name="Comma 2 11 3 3 4" xfId="1214"/>
    <cellStyle name="Comma 2 11 3 4" xfId="1215"/>
    <cellStyle name="Comma 2 11 3 5" xfId="1216"/>
    <cellStyle name="Comma 2 11 3 6" xfId="1217"/>
    <cellStyle name="Comma 2 11 4" xfId="1218"/>
    <cellStyle name="Comma 2 11 5" xfId="1219"/>
    <cellStyle name="Comma 2 11 5 2" xfId="1220"/>
    <cellStyle name="Comma 2 11 5 2 2" xfId="1221"/>
    <cellStyle name="Comma 2 11 5 2 3" xfId="1222"/>
    <cellStyle name="Comma 2 11 5 2 4" xfId="1223"/>
    <cellStyle name="Comma 2 11 5 3" xfId="1224"/>
    <cellStyle name="Comma 2 11 5 4" xfId="1225"/>
    <cellStyle name="Comma 2 11 5 5" xfId="1226"/>
    <cellStyle name="Comma 2 11 6" xfId="1227"/>
    <cellStyle name="Comma 2 11 6 2" xfId="1228"/>
    <cellStyle name="Comma 2 11 6 3" xfId="1229"/>
    <cellStyle name="Comma 2 11 6 4" xfId="1230"/>
    <cellStyle name="Comma 2 11 7" xfId="1231"/>
    <cellStyle name="Comma 2 11 8" xfId="1232"/>
    <cellStyle name="Comma 2 11 9" xfId="1233"/>
    <cellStyle name="Comma 2 110" xfId="1234"/>
    <cellStyle name="Comma 2 12" xfId="1235"/>
    <cellStyle name="Comma 2 12 2" xfId="1236"/>
    <cellStyle name="Comma 2 12 2 2" xfId="1237"/>
    <cellStyle name="Comma 2 12 2 3" xfId="1238"/>
    <cellStyle name="Comma 2 12 2 3 2" xfId="1239"/>
    <cellStyle name="Comma 2 12 2 3 2 2" xfId="1240"/>
    <cellStyle name="Comma 2 12 2 3 2 3" xfId="1241"/>
    <cellStyle name="Comma 2 12 2 3 2 4" xfId="1242"/>
    <cellStyle name="Comma 2 12 2 3 3" xfId="1243"/>
    <cellStyle name="Comma 2 12 2 3 4" xfId="1244"/>
    <cellStyle name="Comma 2 12 2 3 5" xfId="1245"/>
    <cellStyle name="Comma 2 12 2 4" xfId="1246"/>
    <cellStyle name="Comma 2 12 2 5" xfId="1247"/>
    <cellStyle name="Comma 2 12 2 5 2" xfId="1248"/>
    <cellStyle name="Comma 2 12 2 5 3" xfId="1249"/>
    <cellStyle name="Comma 2 12 2 5 4" xfId="1250"/>
    <cellStyle name="Comma 2 12 2 6" xfId="1251"/>
    <cellStyle name="Comma 2 12 2 7" xfId="1252"/>
    <cellStyle name="Comma 2 12 2 8" xfId="1253"/>
    <cellStyle name="Comma 2 12 3" xfId="1254"/>
    <cellStyle name="Comma 2 12 3 2" xfId="1255"/>
    <cellStyle name="Comma 2 12 3 3" xfId="1256"/>
    <cellStyle name="Comma 2 12 3 3 2" xfId="1257"/>
    <cellStyle name="Comma 2 12 3 3 2 2" xfId="1258"/>
    <cellStyle name="Comma 2 12 3 3 2 3" xfId="1259"/>
    <cellStyle name="Comma 2 12 3 3 2 4" xfId="1260"/>
    <cellStyle name="Comma 2 12 3 3 3" xfId="1261"/>
    <cellStyle name="Comma 2 12 3 3 4" xfId="1262"/>
    <cellStyle name="Comma 2 12 3 3 5" xfId="1263"/>
    <cellStyle name="Comma 2 12 3 4" xfId="1264"/>
    <cellStyle name="Comma 2 12 3 4 2" xfId="1265"/>
    <cellStyle name="Comma 2 12 3 4 3" xfId="1266"/>
    <cellStyle name="Comma 2 12 3 4 4" xfId="1267"/>
    <cellStyle name="Comma 2 12 3 5" xfId="1268"/>
    <cellStyle name="Comma 2 12 3 6" xfId="1269"/>
    <cellStyle name="Comma 2 12 3 7" xfId="1270"/>
    <cellStyle name="Comma 2 12 4" xfId="1271"/>
    <cellStyle name="Comma 2 12 5" xfId="1272"/>
    <cellStyle name="Comma 2 12 5 2" xfId="1273"/>
    <cellStyle name="Comma 2 12 5 2 2" xfId="1274"/>
    <cellStyle name="Comma 2 12 5 2 3" xfId="1275"/>
    <cellStyle name="Comma 2 12 5 2 4" xfId="1276"/>
    <cellStyle name="Comma 2 12 5 3" xfId="1277"/>
    <cellStyle name="Comma 2 12 5 4" xfId="1278"/>
    <cellStyle name="Comma 2 12 5 5" xfId="1279"/>
    <cellStyle name="Comma 2 12 6" xfId="1280"/>
    <cellStyle name="Comma 2 12 6 2" xfId="1281"/>
    <cellStyle name="Comma 2 12 6 3" xfId="1282"/>
    <cellStyle name="Comma 2 12 6 4" xfId="1283"/>
    <cellStyle name="Comma 2 12 7" xfId="1284"/>
    <cellStyle name="Comma 2 12 8" xfId="1285"/>
    <cellStyle name="Comma 2 12 9" xfId="1286"/>
    <cellStyle name="Comma 2 13" xfId="1287"/>
    <cellStyle name="Comma 2 13 10" xfId="1288"/>
    <cellStyle name="Comma 2 13 2" xfId="1289"/>
    <cellStyle name="Comma 2 13 2 2" xfId="1290"/>
    <cellStyle name="Comma 2 13 3" xfId="1291"/>
    <cellStyle name="Comma 2 13 4" xfId="1292"/>
    <cellStyle name="Comma 2 13 5" xfId="1293"/>
    <cellStyle name="Comma 2 13 6" xfId="1294"/>
    <cellStyle name="Comma 2 13 6 2" xfId="1295"/>
    <cellStyle name="Comma 2 13 6 2 2" xfId="1296"/>
    <cellStyle name="Comma 2 13 6 2 3" xfId="1297"/>
    <cellStyle name="Comma 2 13 6 2 4" xfId="1298"/>
    <cellStyle name="Comma 2 13 6 3" xfId="1299"/>
    <cellStyle name="Comma 2 13 6 4" xfId="1300"/>
    <cellStyle name="Comma 2 13 6 5" xfId="1301"/>
    <cellStyle name="Comma 2 13 7" xfId="1302"/>
    <cellStyle name="Comma 2 13 7 2" xfId="1303"/>
    <cellStyle name="Comma 2 13 7 3" xfId="1304"/>
    <cellStyle name="Comma 2 13 7 4" xfId="1305"/>
    <cellStyle name="Comma 2 13 8" xfId="1306"/>
    <cellStyle name="Comma 2 13 9" xfId="1307"/>
    <cellStyle name="Comma 2 14" xfId="1308"/>
    <cellStyle name="Comma 2 14 2" xfId="1309"/>
    <cellStyle name="Comma 2 14 2 2" xfId="1310"/>
    <cellStyle name="Comma 2 14 3" xfId="1311"/>
    <cellStyle name="Comma 2 14 3 2" xfId="1312"/>
    <cellStyle name="Comma 2 14 4" xfId="1313"/>
    <cellStyle name="Comma 2 14 5" xfId="1314"/>
    <cellStyle name="Comma 2 14 5 2" xfId="1315"/>
    <cellStyle name="Comma 2 14 5 2 2" xfId="1316"/>
    <cellStyle name="Comma 2 14 5 2 3" xfId="1317"/>
    <cellStyle name="Comma 2 14 5 2 4" xfId="1318"/>
    <cellStyle name="Comma 2 14 5 3" xfId="1319"/>
    <cellStyle name="Comma 2 14 5 4" xfId="1320"/>
    <cellStyle name="Comma 2 14 5 5" xfId="1321"/>
    <cellStyle name="Comma 2 14 6" xfId="1322"/>
    <cellStyle name="Comma 2 14 6 2" xfId="1323"/>
    <cellStyle name="Comma 2 14 6 3" xfId="1324"/>
    <cellStyle name="Comma 2 14 6 4" xfId="1325"/>
    <cellStyle name="Comma 2 14 7" xfId="1326"/>
    <cellStyle name="Comma 2 14 8" xfId="1327"/>
    <cellStyle name="Comma 2 14 9" xfId="1328"/>
    <cellStyle name="Comma 2 15" xfId="1329"/>
    <cellStyle name="Comma 2 15 2" xfId="1330"/>
    <cellStyle name="Comma 2 15 3" xfId="1331"/>
    <cellStyle name="Comma 2 15 3 2" xfId="1332"/>
    <cellStyle name="Comma 2 15 3 3" xfId="1333"/>
    <cellStyle name="Comma 2 15 3 4" xfId="1334"/>
    <cellStyle name="Comma 2 16" xfId="1335"/>
    <cellStyle name="Comma 2 16 2" xfId="1336"/>
    <cellStyle name="Comma 2 16 2 2" xfId="1337"/>
    <cellStyle name="Comma 2 17" xfId="1338"/>
    <cellStyle name="Comma 2 17 2" xfId="1339"/>
    <cellStyle name="Comma 2 17 3" xfId="1340"/>
    <cellStyle name="Comma 2 17 3 2" xfId="1341"/>
    <cellStyle name="Comma 2 17 3 3" xfId="1342"/>
    <cellStyle name="Comma 2 17 3 4" xfId="1343"/>
    <cellStyle name="Comma 2 18" xfId="1344"/>
    <cellStyle name="Comma 2 18 2" xfId="1345"/>
    <cellStyle name="Comma 2 18 3" xfId="1346"/>
    <cellStyle name="Comma 2 18 3 2" xfId="1347"/>
    <cellStyle name="Comma 2 18 3 3" xfId="1348"/>
    <cellStyle name="Comma 2 18 3 4" xfId="1349"/>
    <cellStyle name="Comma 2 19" xfId="1350"/>
    <cellStyle name="Comma 2 19 2" xfId="1351"/>
    <cellStyle name="Comma 2 19 3" xfId="1352"/>
    <cellStyle name="Comma 2 19 3 2" xfId="1353"/>
    <cellStyle name="Comma 2 19 3 3" xfId="1354"/>
    <cellStyle name="Comma 2 19 3 4" xfId="1355"/>
    <cellStyle name="Comma 2 2" xfId="1356"/>
    <cellStyle name="Comma 2 2 10" xfId="1357"/>
    <cellStyle name="Comma 2 2 10 2" xfId="1358"/>
    <cellStyle name="Comma 2 2 10 3" xfId="1359"/>
    <cellStyle name="Comma 2 2 10 3 2" xfId="1360"/>
    <cellStyle name="Comma 2 2 10 3 2 2" xfId="1361"/>
    <cellStyle name="Comma 2 2 10 3 2 3" xfId="1362"/>
    <cellStyle name="Comma 2 2 10 3 2 4" xfId="1363"/>
    <cellStyle name="Comma 2 2 10 3 3" xfId="1364"/>
    <cellStyle name="Comma 2 2 10 3 4" xfId="1365"/>
    <cellStyle name="Comma 2 2 10 3 5" xfId="1366"/>
    <cellStyle name="Comma 2 2 10 4" xfId="1367"/>
    <cellStyle name="Comma 2 2 10 4 2" xfId="1368"/>
    <cellStyle name="Comma 2 2 10 4 3" xfId="1369"/>
    <cellStyle name="Comma 2 2 10 4 4" xfId="1370"/>
    <cellStyle name="Comma 2 2 10 5" xfId="1371"/>
    <cellStyle name="Comma 2 2 10 5 2" xfId="1372"/>
    <cellStyle name="Comma 2 2 10 5 3" xfId="1373"/>
    <cellStyle name="Comma 2 2 10 5 4" xfId="1374"/>
    <cellStyle name="Comma 2 2 10 6" xfId="1375"/>
    <cellStyle name="Comma 2 2 10 7" xfId="1376"/>
    <cellStyle name="Comma 2 2 10 8" xfId="1377"/>
    <cellStyle name="Comma 2 2 11" xfId="1378"/>
    <cellStyle name="Comma 2 2 11 2" xfId="1379"/>
    <cellStyle name="Comma 2 2 11 3" xfId="1380"/>
    <cellStyle name="Comma 2 2 11 3 2" xfId="1381"/>
    <cellStyle name="Comma 2 2 11 3 2 2" xfId="1382"/>
    <cellStyle name="Comma 2 2 11 3 2 3" xfId="1383"/>
    <cellStyle name="Comma 2 2 11 3 2 4" xfId="1384"/>
    <cellStyle name="Comma 2 2 11 3 3" xfId="1385"/>
    <cellStyle name="Comma 2 2 11 3 4" xfId="1386"/>
    <cellStyle name="Comma 2 2 11 3 5" xfId="1387"/>
    <cellStyle name="Comma 2 2 11 4" xfId="1388"/>
    <cellStyle name="Comma 2 2 11 4 2" xfId="1389"/>
    <cellStyle name="Comma 2 2 11 4 3" xfId="1390"/>
    <cellStyle name="Comma 2 2 11 4 4" xfId="1391"/>
    <cellStyle name="Comma 2 2 11 5" xfId="1392"/>
    <cellStyle name="Comma 2 2 11 5 2" xfId="1393"/>
    <cellStyle name="Comma 2 2 11 5 3" xfId="1394"/>
    <cellStyle name="Comma 2 2 11 5 4" xfId="1395"/>
    <cellStyle name="Comma 2 2 11 6" xfId="1396"/>
    <cellStyle name="Comma 2 2 11 7" xfId="1397"/>
    <cellStyle name="Comma 2 2 11 8" xfId="1398"/>
    <cellStyle name="Comma 2 2 12" xfId="1399"/>
    <cellStyle name="Comma 2 2 12 2" xfId="1400"/>
    <cellStyle name="Comma 2 2 12 2 2" xfId="1401"/>
    <cellStyle name="Comma 2 2 12 2 3" xfId="1402"/>
    <cellStyle name="Comma 2 2 12 2 4" xfId="1403"/>
    <cellStyle name="Comma 2 2 13" xfId="1404"/>
    <cellStyle name="Comma 2 2 13 2" xfId="1405"/>
    <cellStyle name="Comma 2 2 13 2 2" xfId="1406"/>
    <cellStyle name="Comma 2 2 13 2 3" xfId="1407"/>
    <cellStyle name="Comma 2 2 13 2 4" xfId="1408"/>
    <cellStyle name="Comma 2 2 14" xfId="1409"/>
    <cellStyle name="Comma 2 2 14 2" xfId="1410"/>
    <cellStyle name="Comma 2 2 14 2 2" xfId="1411"/>
    <cellStyle name="Comma 2 2 14 2 3" xfId="1412"/>
    <cellStyle name="Comma 2 2 14 2 4" xfId="1413"/>
    <cellStyle name="Comma 2 2 15" xfId="1414"/>
    <cellStyle name="Comma 2 2 15 2" xfId="1415"/>
    <cellStyle name="Comma 2 2 15 2 2" xfId="1416"/>
    <cellStyle name="Comma 2 2 15 2 3" xfId="1417"/>
    <cellStyle name="Comma 2 2 15 2 4" xfId="1418"/>
    <cellStyle name="Comma 2 2 16" xfId="1419"/>
    <cellStyle name="Comma 2 2 16 2" xfId="1420"/>
    <cellStyle name="Comma 2 2 16 2 2" xfId="1421"/>
    <cellStyle name="Comma 2 2 16 2 3" xfId="1422"/>
    <cellStyle name="Comma 2 2 16 2 4" xfId="1423"/>
    <cellStyle name="Comma 2 2 17" xfId="1424"/>
    <cellStyle name="Comma 2 2 17 2" xfId="1425"/>
    <cellStyle name="Comma 2 2 17 2 2" xfId="1426"/>
    <cellStyle name="Comma 2 2 17 2 3" xfId="1427"/>
    <cellStyle name="Comma 2 2 17 2 4" xfId="1428"/>
    <cellStyle name="Comma 2 2 18" xfId="1429"/>
    <cellStyle name="Comma 2 2 18 2" xfId="1430"/>
    <cellStyle name="Comma 2 2 18 3" xfId="1431"/>
    <cellStyle name="Comma 2 2 18 3 2" xfId="1432"/>
    <cellStyle name="Comma 2 2 18 3 3" xfId="1433"/>
    <cellStyle name="Comma 2 2 18 3 4" xfId="1434"/>
    <cellStyle name="Comma 2 2 18 4" xfId="1435"/>
    <cellStyle name="Comma 2 2 18 5" xfId="1436"/>
    <cellStyle name="Comma 2 2 18 6" xfId="1437"/>
    <cellStyle name="Comma 2 2 19" xfId="1438"/>
    <cellStyle name="Comma 2 2 2" xfId="1439"/>
    <cellStyle name="Comma 2 2 2 10" xfId="1440"/>
    <cellStyle name="Comma 2 2 2 10 2" xfId="1441"/>
    <cellStyle name="Comma 2 2 2 10 3" xfId="1442"/>
    <cellStyle name="Comma 2 2 2 10 3 2" xfId="1443"/>
    <cellStyle name="Comma 2 2 2 10 3 2 2" xfId="1444"/>
    <cellStyle name="Comma 2 2 2 10 3 2 3" xfId="1445"/>
    <cellStyle name="Comma 2 2 2 10 3 2 4" xfId="1446"/>
    <cellStyle name="Comma 2 2 2 10 3 3" xfId="1447"/>
    <cellStyle name="Comma 2 2 2 10 3 4" xfId="1448"/>
    <cellStyle name="Comma 2 2 2 10 3 5" xfId="1449"/>
    <cellStyle name="Comma 2 2 2 10 4" xfId="1450"/>
    <cellStyle name="Comma 2 2 2 10 4 2" xfId="1451"/>
    <cellStyle name="Comma 2 2 2 10 4 3" xfId="1452"/>
    <cellStyle name="Comma 2 2 2 10 4 4" xfId="1453"/>
    <cellStyle name="Comma 2 2 2 10 5" xfId="1454"/>
    <cellStyle name="Comma 2 2 2 10 6" xfId="1455"/>
    <cellStyle name="Comma 2 2 2 10 7" xfId="1456"/>
    <cellStyle name="Comma 2 2 2 11" xfId="1457"/>
    <cellStyle name="Comma 2 2 2 12" xfId="1458"/>
    <cellStyle name="Comma 2 2 2 13" xfId="1459"/>
    <cellStyle name="Comma 2 2 2 14" xfId="1460"/>
    <cellStyle name="Comma 2 2 2 15" xfId="1461"/>
    <cellStyle name="Comma 2 2 2 15 2" xfId="1462"/>
    <cellStyle name="Comma 2 2 2 16" xfId="1463"/>
    <cellStyle name="Comma 2 2 2 16 2" xfId="1464"/>
    <cellStyle name="Comma 2 2 2 17" xfId="1465"/>
    <cellStyle name="Comma 2 2 2 17 2" xfId="1466"/>
    <cellStyle name="Comma 2 2 2 18" xfId="1467"/>
    <cellStyle name="Comma 2 2 2 18 2" xfId="1468"/>
    <cellStyle name="Comma 2 2 2 18 3" xfId="1469"/>
    <cellStyle name="Comma 2 2 2 18 3 2" xfId="1470"/>
    <cellStyle name="Comma 2 2 2 18 3 3" xfId="1471"/>
    <cellStyle name="Comma 2 2 2 18 3 4" xfId="1472"/>
    <cellStyle name="Comma 2 2 2 18 4" xfId="1473"/>
    <cellStyle name="Comma 2 2 2 18 5" xfId="1474"/>
    <cellStyle name="Comma 2 2 2 18 6" xfId="1475"/>
    <cellStyle name="Comma 2 2 2 19" xfId="1476"/>
    <cellStyle name="Comma 2 2 2 19 2" xfId="1477"/>
    <cellStyle name="Comma 2 2 2 19 3" xfId="1478"/>
    <cellStyle name="Comma 2 2 2 19 4" xfId="1479"/>
    <cellStyle name="Comma 2 2 2 2" xfId="1480"/>
    <cellStyle name="Comma 2 2 2 2 10" xfId="1481"/>
    <cellStyle name="Comma 2 2 2 2 10 2" xfId="1482"/>
    <cellStyle name="Comma 2 2 2 2 10 2 2" xfId="1483"/>
    <cellStyle name="Comma 2 2 2 2 10 2 3" xfId="1484"/>
    <cellStyle name="Comma 2 2 2 2 10 2 4" xfId="1485"/>
    <cellStyle name="Comma 2 2 2 2 11" xfId="1486"/>
    <cellStyle name="Comma 2 2 2 2 11 2" xfId="1487"/>
    <cellStyle name="Comma 2 2 2 2 11 2 2" xfId="1488"/>
    <cellStyle name="Comma 2 2 2 2 11 2 3" xfId="1489"/>
    <cellStyle name="Comma 2 2 2 2 11 2 4" xfId="1490"/>
    <cellStyle name="Comma 2 2 2 2 12" xfId="1491"/>
    <cellStyle name="Comma 2 2 2 2 12 2" xfId="1492"/>
    <cellStyle name="Comma 2 2 2 2 12 2 2" xfId="1493"/>
    <cellStyle name="Comma 2 2 2 2 12 2 3" xfId="1494"/>
    <cellStyle name="Comma 2 2 2 2 12 2 4" xfId="1495"/>
    <cellStyle name="Comma 2 2 2 2 13" xfId="1496"/>
    <cellStyle name="Comma 2 2 2 2 13 2" xfId="1497"/>
    <cellStyle name="Comma 2 2 2 2 13 2 2" xfId="1498"/>
    <cellStyle name="Comma 2 2 2 2 13 2 3" xfId="1499"/>
    <cellStyle name="Comma 2 2 2 2 13 2 4" xfId="1500"/>
    <cellStyle name="Comma 2 2 2 2 14" xfId="1501"/>
    <cellStyle name="Comma 2 2 2 2 14 2" xfId="1502"/>
    <cellStyle name="Comma 2 2 2 2 14 2 2" xfId="1503"/>
    <cellStyle name="Comma 2 2 2 2 14 2 3" xfId="1504"/>
    <cellStyle name="Comma 2 2 2 2 14 2 4" xfId="1505"/>
    <cellStyle name="Comma 2 2 2 2 15" xfId="1506"/>
    <cellStyle name="Comma 2 2 2 2 15 2" xfId="1507"/>
    <cellStyle name="Comma 2 2 2 2 15 2 2" xfId="1508"/>
    <cellStyle name="Comma 2 2 2 2 15 2 3" xfId="1509"/>
    <cellStyle name="Comma 2 2 2 2 15 2 4" xfId="1510"/>
    <cellStyle name="Comma 2 2 2 2 15 3" xfId="1511"/>
    <cellStyle name="Comma 2 2 2 2 15 3 2" xfId="1512"/>
    <cellStyle name="Comma 2 2 2 2 15 3 3" xfId="1513"/>
    <cellStyle name="Comma 2 2 2 2 15 3 4" xfId="1514"/>
    <cellStyle name="Comma 2 2 2 2 15 4" xfId="1515"/>
    <cellStyle name="Comma 2 2 2 2 15 5" xfId="1516"/>
    <cellStyle name="Comma 2 2 2 2 15 6" xfId="1517"/>
    <cellStyle name="Comma 2 2 2 2 16" xfId="1518"/>
    <cellStyle name="Comma 2 2 2 2 17" xfId="1519"/>
    <cellStyle name="Comma 2 2 2 2 17 2" xfId="1520"/>
    <cellStyle name="Comma 2 2 2 2 17 3" xfId="1521"/>
    <cellStyle name="Comma 2 2 2 2 17 4" xfId="1522"/>
    <cellStyle name="Comma 2 2 2 2 18" xfId="1523"/>
    <cellStyle name="Comma 2 2 2 2 19" xfId="1524"/>
    <cellStyle name="Comma 2 2 2 2 2" xfId="1525"/>
    <cellStyle name="Comma 2 2 2 2 2 10" xfId="1526"/>
    <cellStyle name="Comma 2 2 2 2 2 11" xfId="1527"/>
    <cellStyle name="Comma 2 2 2 2 2 12" xfId="1528"/>
    <cellStyle name="Comma 2 2 2 2 2 13" xfId="1529"/>
    <cellStyle name="Comma 2 2 2 2 2 13 2" xfId="1530"/>
    <cellStyle name="Comma 2 2 2 2 2 14" xfId="1531"/>
    <cellStyle name="Comma 2 2 2 2 2 14 2" xfId="1532"/>
    <cellStyle name="Comma 2 2 2 2 2 15" xfId="1533"/>
    <cellStyle name="Comma 2 2 2 2 2 15 2" xfId="1534"/>
    <cellStyle name="Comma 2 2 2 2 2 15 3" xfId="1535"/>
    <cellStyle name="Comma 2 2 2 2 2 15 3 2" xfId="1536"/>
    <cellStyle name="Comma 2 2 2 2 2 15 3 3" xfId="1537"/>
    <cellStyle name="Comma 2 2 2 2 2 15 3 4" xfId="1538"/>
    <cellStyle name="Comma 2 2 2 2 2 15 4" xfId="1539"/>
    <cellStyle name="Comma 2 2 2 2 2 15 5" xfId="1540"/>
    <cellStyle name="Comma 2 2 2 2 2 15 6" xfId="1541"/>
    <cellStyle name="Comma 2 2 2 2 2 16" xfId="1542"/>
    <cellStyle name="Comma 2 2 2 2 2 16 2" xfId="1543"/>
    <cellStyle name="Comma 2 2 2 2 2 16 3" xfId="1544"/>
    <cellStyle name="Comma 2 2 2 2 2 16 4" xfId="1545"/>
    <cellStyle name="Comma 2 2 2 2 2 17" xfId="1546"/>
    <cellStyle name="Comma 2 2 2 2 2 17 2" xfId="1547"/>
    <cellStyle name="Comma 2 2 2 2 2 17 3" xfId="1548"/>
    <cellStyle name="Comma 2 2 2 2 2 17 4" xfId="1549"/>
    <cellStyle name="Comma 2 2 2 2 2 18" xfId="1550"/>
    <cellStyle name="Comma 2 2 2 2 2 19" xfId="1551"/>
    <cellStyle name="Comma 2 2 2 2 2 2" xfId="1552"/>
    <cellStyle name="Comma 2 2 2 2 2 2 2" xfId="1553"/>
    <cellStyle name="Comma 2 2 2 2 2 2 2 2" xfId="1554"/>
    <cellStyle name="Comma 2 2 2 2 2 2 2 3" xfId="1555"/>
    <cellStyle name="Comma 2 2 2 2 2 2 2 4" xfId="1556"/>
    <cellStyle name="Comma 2 2 2 2 2 2 2 5" xfId="1557"/>
    <cellStyle name="Comma 2 2 2 2 2 2 2 5 2" xfId="1558"/>
    <cellStyle name="Comma 2 2 2 2 2 2 2 5 3" xfId="1559"/>
    <cellStyle name="Comma 2 2 2 2 2 2 2 5 4" xfId="1560"/>
    <cellStyle name="Comma 2 2 2 2 2 2 3" xfId="1561"/>
    <cellStyle name="Comma 2 2 2 2 2 2 3 2" xfId="1562"/>
    <cellStyle name="Comma 2 2 2 2 2 2 3 2 2" xfId="1563"/>
    <cellStyle name="Comma 2 2 2 2 2 2 3 2 3" xfId="1564"/>
    <cellStyle name="Comma 2 2 2 2 2 2 3 2 4" xfId="1565"/>
    <cellStyle name="Comma 2 2 2 2 2 2 4" xfId="1566"/>
    <cellStyle name="Comma 2 2 2 2 2 2 4 2" xfId="1567"/>
    <cellStyle name="Comma 2 2 2 2 2 2 4 2 2" xfId="1568"/>
    <cellStyle name="Comma 2 2 2 2 2 2 4 2 3" xfId="1569"/>
    <cellStyle name="Comma 2 2 2 2 2 2 4 2 4" xfId="1570"/>
    <cellStyle name="Comma 2 2 2 2 2 2 5" xfId="1571"/>
    <cellStyle name="Comma 2 2 2 2 2 20" xfId="1572"/>
    <cellStyle name="Comma 2 2 2 2 2 3" xfId="1573"/>
    <cellStyle name="Comma 2 2 2 2 2 3 2" xfId="1574"/>
    <cellStyle name="Comma 2 2 2 2 2 3 2 2" xfId="1575"/>
    <cellStyle name="Comma 2 2 2 2 2 3 2 2 2" xfId="1576"/>
    <cellStyle name="Comma 2 2 2 2 2 3 2 2 2 2" xfId="1577"/>
    <cellStyle name="Comma 2 2 2 2 2 3 2 2 2 3" xfId="1578"/>
    <cellStyle name="Comma 2 2 2 2 2 3 2 2 2 4" xfId="1579"/>
    <cellStyle name="Comma 2 2 2 2 2 3 2 2 3" xfId="1580"/>
    <cellStyle name="Comma 2 2 2 2 2 3 2 2 4" xfId="1581"/>
    <cellStyle name="Comma 2 2 2 2 2 3 2 2 5" xfId="1582"/>
    <cellStyle name="Comma 2 2 2 2 2 3 2 3" xfId="1583"/>
    <cellStyle name="Comma 2 2 2 2 2 3 2 3 2" xfId="1584"/>
    <cellStyle name="Comma 2 2 2 2 2 3 2 3 3" xfId="1585"/>
    <cellStyle name="Comma 2 2 2 2 2 3 2 3 4" xfId="1586"/>
    <cellStyle name="Comma 2 2 2 2 2 3 2 4" xfId="1587"/>
    <cellStyle name="Comma 2 2 2 2 2 3 2 5" xfId="1588"/>
    <cellStyle name="Comma 2 2 2 2 2 3 2 6" xfId="1589"/>
    <cellStyle name="Comma 2 2 2 2 2 3 3" xfId="1590"/>
    <cellStyle name="Comma 2 2 2 2 2 3 3 2" xfId="1591"/>
    <cellStyle name="Comma 2 2 2 2 2 3 3 2 2" xfId="1592"/>
    <cellStyle name="Comma 2 2 2 2 2 3 3 2 2 2" xfId="1593"/>
    <cellStyle name="Comma 2 2 2 2 2 3 3 2 2 3" xfId="1594"/>
    <cellStyle name="Comma 2 2 2 2 2 3 3 2 2 4" xfId="1595"/>
    <cellStyle name="Comma 2 2 2 2 2 3 3 2 3" xfId="1596"/>
    <cellStyle name="Comma 2 2 2 2 2 3 3 2 4" xfId="1597"/>
    <cellStyle name="Comma 2 2 2 2 2 3 3 2 5" xfId="1598"/>
    <cellStyle name="Comma 2 2 2 2 2 3 3 3" xfId="1599"/>
    <cellStyle name="Comma 2 2 2 2 2 3 3 3 2" xfId="1600"/>
    <cellStyle name="Comma 2 2 2 2 2 3 3 3 3" xfId="1601"/>
    <cellStyle name="Comma 2 2 2 2 2 3 3 3 4" xfId="1602"/>
    <cellStyle name="Comma 2 2 2 2 2 3 3 4" xfId="1603"/>
    <cellStyle name="Comma 2 2 2 2 2 3 3 5" xfId="1604"/>
    <cellStyle name="Comma 2 2 2 2 2 3 3 6" xfId="1605"/>
    <cellStyle name="Comma 2 2 2 2 2 3 4" xfId="1606"/>
    <cellStyle name="Comma 2 2 2 2 2 3 5" xfId="1607"/>
    <cellStyle name="Comma 2 2 2 2 2 3 5 2" xfId="1608"/>
    <cellStyle name="Comma 2 2 2 2 2 3 5 2 2" xfId="1609"/>
    <cellStyle name="Comma 2 2 2 2 2 3 5 2 3" xfId="1610"/>
    <cellStyle name="Comma 2 2 2 2 2 3 5 2 4" xfId="1611"/>
    <cellStyle name="Comma 2 2 2 2 2 3 5 3" xfId="1612"/>
    <cellStyle name="Comma 2 2 2 2 2 3 5 4" xfId="1613"/>
    <cellStyle name="Comma 2 2 2 2 2 3 5 5" xfId="1614"/>
    <cellStyle name="Comma 2 2 2 2 2 3 6" xfId="1615"/>
    <cellStyle name="Comma 2 2 2 2 2 3 6 2" xfId="1616"/>
    <cellStyle name="Comma 2 2 2 2 2 3 6 3" xfId="1617"/>
    <cellStyle name="Comma 2 2 2 2 2 3 6 4" xfId="1618"/>
    <cellStyle name="Comma 2 2 2 2 2 3 7" xfId="1619"/>
    <cellStyle name="Comma 2 2 2 2 2 3 8" xfId="1620"/>
    <cellStyle name="Comma 2 2 2 2 2 3 9" xfId="1621"/>
    <cellStyle name="Comma 2 2 2 2 2 4" xfId="1622"/>
    <cellStyle name="Comma 2 2 2 2 2 4 2" xfId="1623"/>
    <cellStyle name="Comma 2 2 2 2 2 4 3" xfId="1624"/>
    <cellStyle name="Comma 2 2 2 2 2 4 3 2" xfId="1625"/>
    <cellStyle name="Comma 2 2 2 2 2 4 3 2 2" xfId="1626"/>
    <cellStyle name="Comma 2 2 2 2 2 4 3 2 3" xfId="1627"/>
    <cellStyle name="Comma 2 2 2 2 2 4 3 2 4" xfId="1628"/>
    <cellStyle name="Comma 2 2 2 2 2 4 3 3" xfId="1629"/>
    <cellStyle name="Comma 2 2 2 2 2 4 3 4" xfId="1630"/>
    <cellStyle name="Comma 2 2 2 2 2 4 3 5" xfId="1631"/>
    <cellStyle name="Comma 2 2 2 2 2 4 4" xfId="1632"/>
    <cellStyle name="Comma 2 2 2 2 2 4 4 2" xfId="1633"/>
    <cellStyle name="Comma 2 2 2 2 2 4 4 3" xfId="1634"/>
    <cellStyle name="Comma 2 2 2 2 2 4 4 4" xfId="1635"/>
    <cellStyle name="Comma 2 2 2 2 2 4 5" xfId="1636"/>
    <cellStyle name="Comma 2 2 2 2 2 4 6" xfId="1637"/>
    <cellStyle name="Comma 2 2 2 2 2 4 7" xfId="1638"/>
    <cellStyle name="Comma 2 2 2 2 2 5" xfId="1639"/>
    <cellStyle name="Comma 2 2 2 2 2 5 2" xfId="1640"/>
    <cellStyle name="Comma 2 2 2 2 2 5 3" xfId="1641"/>
    <cellStyle name="Comma 2 2 2 2 2 5 3 2" xfId="1642"/>
    <cellStyle name="Comma 2 2 2 2 2 5 3 2 2" xfId="1643"/>
    <cellStyle name="Comma 2 2 2 2 2 5 3 2 3" xfId="1644"/>
    <cellStyle name="Comma 2 2 2 2 2 5 3 2 4" xfId="1645"/>
    <cellStyle name="Comma 2 2 2 2 2 5 3 3" xfId="1646"/>
    <cellStyle name="Comma 2 2 2 2 2 5 3 4" xfId="1647"/>
    <cellStyle name="Comma 2 2 2 2 2 5 3 5" xfId="1648"/>
    <cellStyle name="Comma 2 2 2 2 2 5 4" xfId="1649"/>
    <cellStyle name="Comma 2 2 2 2 2 5 4 2" xfId="1650"/>
    <cellStyle name="Comma 2 2 2 2 2 5 4 3" xfId="1651"/>
    <cellStyle name="Comma 2 2 2 2 2 5 4 4" xfId="1652"/>
    <cellStyle name="Comma 2 2 2 2 2 5 5" xfId="1653"/>
    <cellStyle name="Comma 2 2 2 2 2 5 6" xfId="1654"/>
    <cellStyle name="Comma 2 2 2 2 2 5 7" xfId="1655"/>
    <cellStyle name="Comma 2 2 2 2 2 6" xfId="1656"/>
    <cellStyle name="Comma 2 2 2 2 2 7" xfId="1657"/>
    <cellStyle name="Comma 2 2 2 2 2 8" xfId="1658"/>
    <cellStyle name="Comma 2 2 2 2 2 9" xfId="1659"/>
    <cellStyle name="Comma 2 2 2 2 20" xfId="1660"/>
    <cellStyle name="Comma 2 2 2 2 3" xfId="1661"/>
    <cellStyle name="Comma 2 2 2 2 3 10" xfId="1662"/>
    <cellStyle name="Comma 2 2 2 2 3 11" xfId="1663"/>
    <cellStyle name="Comma 2 2 2 2 3 2" xfId="1664"/>
    <cellStyle name="Comma 2 2 2 2 3 2 2" xfId="1665"/>
    <cellStyle name="Comma 2 2 2 2 3 2 2 2" xfId="1666"/>
    <cellStyle name="Comma 2 2 2 2 3 2 2 2 2" xfId="1667"/>
    <cellStyle name="Comma 2 2 2 2 3 2 2 2 2 2" xfId="1668"/>
    <cellStyle name="Comma 2 2 2 2 3 2 2 2 2 3" xfId="1669"/>
    <cellStyle name="Comma 2 2 2 2 3 2 2 2 2 4" xfId="1670"/>
    <cellStyle name="Comma 2 2 2 2 3 2 2 2 3" xfId="1671"/>
    <cellStyle name="Comma 2 2 2 2 3 2 2 2 4" xfId="1672"/>
    <cellStyle name="Comma 2 2 2 2 3 2 2 2 5" xfId="1673"/>
    <cellStyle name="Comma 2 2 2 2 3 2 2 3" xfId="1674"/>
    <cellStyle name="Comma 2 2 2 2 3 2 2 3 2" xfId="1675"/>
    <cellStyle name="Comma 2 2 2 2 3 2 2 3 3" xfId="1676"/>
    <cellStyle name="Comma 2 2 2 2 3 2 2 3 4" xfId="1677"/>
    <cellStyle name="Comma 2 2 2 2 3 2 2 4" xfId="1678"/>
    <cellStyle name="Comma 2 2 2 2 3 2 2 4 2" xfId="1679"/>
    <cellStyle name="Comma 2 2 2 2 3 2 2 4 3" xfId="1680"/>
    <cellStyle name="Comma 2 2 2 2 3 2 2 4 4" xfId="1681"/>
    <cellStyle name="Comma 2 2 2 2 3 2 2 5" xfId="1682"/>
    <cellStyle name="Comma 2 2 2 2 3 2 2 6" xfId="1683"/>
    <cellStyle name="Comma 2 2 2 2 3 2 2 7" xfId="1684"/>
    <cellStyle name="Comma 2 2 2 2 3 2 3" xfId="1685"/>
    <cellStyle name="Comma 2 2 2 2 3 2 3 2" xfId="1686"/>
    <cellStyle name="Comma 2 2 2 2 3 2 3 2 2" xfId="1687"/>
    <cellStyle name="Comma 2 2 2 2 3 2 3 2 2 2" xfId="1688"/>
    <cellStyle name="Comma 2 2 2 2 3 2 3 2 2 3" xfId="1689"/>
    <cellStyle name="Comma 2 2 2 2 3 2 3 2 2 4" xfId="1690"/>
    <cellStyle name="Comma 2 2 2 2 3 2 3 2 3" xfId="1691"/>
    <cellStyle name="Comma 2 2 2 2 3 2 3 2 4" xfId="1692"/>
    <cellStyle name="Comma 2 2 2 2 3 2 3 2 5" xfId="1693"/>
    <cellStyle name="Comma 2 2 2 2 3 2 3 3" xfId="1694"/>
    <cellStyle name="Comma 2 2 2 2 3 2 3 3 2" xfId="1695"/>
    <cellStyle name="Comma 2 2 2 2 3 2 3 3 3" xfId="1696"/>
    <cellStyle name="Comma 2 2 2 2 3 2 3 3 4" xfId="1697"/>
    <cellStyle name="Comma 2 2 2 2 3 2 3 4" xfId="1698"/>
    <cellStyle name="Comma 2 2 2 2 3 2 3 4 2" xfId="1699"/>
    <cellStyle name="Comma 2 2 2 2 3 2 3 4 3" xfId="1700"/>
    <cellStyle name="Comma 2 2 2 2 3 2 3 4 4" xfId="1701"/>
    <cellStyle name="Comma 2 2 2 2 3 2 3 5" xfId="1702"/>
    <cellStyle name="Comma 2 2 2 2 3 2 3 6" xfId="1703"/>
    <cellStyle name="Comma 2 2 2 2 3 2 3 7" xfId="1704"/>
    <cellStyle name="Comma 2 2 2 2 3 2 4" xfId="1705"/>
    <cellStyle name="Comma 2 2 2 2 3 2 4 2" xfId="1706"/>
    <cellStyle name="Comma 2 2 2 2 3 2 4 2 2" xfId="1707"/>
    <cellStyle name="Comma 2 2 2 2 3 2 4 2 3" xfId="1708"/>
    <cellStyle name="Comma 2 2 2 2 3 2 4 2 4" xfId="1709"/>
    <cellStyle name="Comma 2 2 2 2 3 2 4 3" xfId="1710"/>
    <cellStyle name="Comma 2 2 2 2 3 2 4 3 2" xfId="1711"/>
    <cellStyle name="Comma 2 2 2 2 3 2 4 3 3" xfId="1712"/>
    <cellStyle name="Comma 2 2 2 2 3 2 4 3 4" xfId="1713"/>
    <cellStyle name="Comma 2 2 2 2 3 2 4 4" xfId="1714"/>
    <cellStyle name="Comma 2 2 2 2 3 2 4 5" xfId="1715"/>
    <cellStyle name="Comma 2 2 2 2 3 2 4 6" xfId="1716"/>
    <cellStyle name="Comma 2 2 2 2 3 2 5" xfId="1717"/>
    <cellStyle name="Comma 2 2 2 2 3 2 6" xfId="1718"/>
    <cellStyle name="Comma 2 2 2 2 3 2 6 2" xfId="1719"/>
    <cellStyle name="Comma 2 2 2 2 3 2 6 3" xfId="1720"/>
    <cellStyle name="Comma 2 2 2 2 3 2 6 4" xfId="1721"/>
    <cellStyle name="Comma 2 2 2 2 3 2 7" xfId="1722"/>
    <cellStyle name="Comma 2 2 2 2 3 2 8" xfId="1723"/>
    <cellStyle name="Comma 2 2 2 2 3 2 9" xfId="1724"/>
    <cellStyle name="Comma 2 2 2 2 3 3" xfId="1725"/>
    <cellStyle name="Comma 2 2 2 2 3 3 2" xfId="1726"/>
    <cellStyle name="Comma 2 2 2 2 3 3 2 2" xfId="1727"/>
    <cellStyle name="Comma 2 2 2 2 3 3 2 2 2" xfId="1728"/>
    <cellStyle name="Comma 2 2 2 2 3 3 2 2 3" xfId="1729"/>
    <cellStyle name="Comma 2 2 2 2 3 3 2 2 4" xfId="1730"/>
    <cellStyle name="Comma 2 2 2 2 3 3 2 3" xfId="1731"/>
    <cellStyle name="Comma 2 2 2 2 3 3 2 4" xfId="1732"/>
    <cellStyle name="Comma 2 2 2 2 3 3 2 5" xfId="1733"/>
    <cellStyle name="Comma 2 2 2 2 3 3 3" xfId="1734"/>
    <cellStyle name="Comma 2 2 2 2 3 3 4" xfId="1735"/>
    <cellStyle name="Comma 2 2 2 2 3 3 4 2" xfId="1736"/>
    <cellStyle name="Comma 2 2 2 2 3 3 4 3" xfId="1737"/>
    <cellStyle name="Comma 2 2 2 2 3 3 4 4" xfId="1738"/>
    <cellStyle name="Comma 2 2 2 2 3 3 5" xfId="1739"/>
    <cellStyle name="Comma 2 2 2 2 3 3 6" xfId="1740"/>
    <cellStyle name="Comma 2 2 2 2 3 3 7" xfId="1741"/>
    <cellStyle name="Comma 2 2 2 2 3 4" xfId="1742"/>
    <cellStyle name="Comma 2 2 2 2 3 4 2" xfId="1743"/>
    <cellStyle name="Comma 2 2 2 2 3 4 2 2" xfId="1744"/>
    <cellStyle name="Comma 2 2 2 2 3 4 2 2 2" xfId="1745"/>
    <cellStyle name="Comma 2 2 2 2 3 4 2 2 3" xfId="1746"/>
    <cellStyle name="Comma 2 2 2 2 3 4 2 2 4" xfId="1747"/>
    <cellStyle name="Comma 2 2 2 2 3 4 2 3" xfId="1748"/>
    <cellStyle name="Comma 2 2 2 2 3 4 2 4" xfId="1749"/>
    <cellStyle name="Comma 2 2 2 2 3 4 2 5" xfId="1750"/>
    <cellStyle name="Comma 2 2 2 2 3 4 3" xfId="1751"/>
    <cellStyle name="Comma 2 2 2 2 3 4 4" xfId="1752"/>
    <cellStyle name="Comma 2 2 2 2 3 4 4 2" xfId="1753"/>
    <cellStyle name="Comma 2 2 2 2 3 4 4 3" xfId="1754"/>
    <cellStyle name="Comma 2 2 2 2 3 4 4 4" xfId="1755"/>
    <cellStyle name="Comma 2 2 2 2 3 4 5" xfId="1756"/>
    <cellStyle name="Comma 2 2 2 2 3 4 6" xfId="1757"/>
    <cellStyle name="Comma 2 2 2 2 3 4 7" xfId="1758"/>
    <cellStyle name="Comma 2 2 2 2 3 5" xfId="1759"/>
    <cellStyle name="Comma 2 2 2 2 3 6" xfId="1760"/>
    <cellStyle name="Comma 2 2 2 2 3 6 2" xfId="1761"/>
    <cellStyle name="Comma 2 2 2 2 3 6 2 2" xfId="1762"/>
    <cellStyle name="Comma 2 2 2 2 3 6 2 3" xfId="1763"/>
    <cellStyle name="Comma 2 2 2 2 3 6 2 4" xfId="1764"/>
    <cellStyle name="Comma 2 2 2 2 3 6 3" xfId="1765"/>
    <cellStyle name="Comma 2 2 2 2 3 6 4" xfId="1766"/>
    <cellStyle name="Comma 2 2 2 2 3 6 5" xfId="1767"/>
    <cellStyle name="Comma 2 2 2 2 3 7" xfId="1768"/>
    <cellStyle name="Comma 2 2 2 2 3 7 2" xfId="1769"/>
    <cellStyle name="Comma 2 2 2 2 3 7 3" xfId="1770"/>
    <cellStyle name="Comma 2 2 2 2 3 7 4" xfId="1771"/>
    <cellStyle name="Comma 2 2 2 2 3 8" xfId="1772"/>
    <cellStyle name="Comma 2 2 2 2 3 8 2" xfId="1773"/>
    <cellStyle name="Comma 2 2 2 2 3 8 3" xfId="1774"/>
    <cellStyle name="Comma 2 2 2 2 3 8 4" xfId="1775"/>
    <cellStyle name="Comma 2 2 2 2 3 9" xfId="1776"/>
    <cellStyle name="Comma 2 2 2 2 4" xfId="1777"/>
    <cellStyle name="Comma 2 2 2 2 4 2" xfId="1778"/>
    <cellStyle name="Comma 2 2 2 2 4 3" xfId="1779"/>
    <cellStyle name="Comma 2 2 2 2 4 3 2" xfId="1780"/>
    <cellStyle name="Comma 2 2 2 2 4 3 3" xfId="1781"/>
    <cellStyle name="Comma 2 2 2 2 4 3 4" xfId="1782"/>
    <cellStyle name="Comma 2 2 2 2 5" xfId="1783"/>
    <cellStyle name="Comma 2 2 2 2 5 10" xfId="1784"/>
    <cellStyle name="Comma 2 2 2 2 5 11" xfId="1785"/>
    <cellStyle name="Comma 2 2 2 2 5 2" xfId="1786"/>
    <cellStyle name="Comma 2 2 2 2 5 2 2" xfId="1787"/>
    <cellStyle name="Comma 2 2 2 2 5 2 2 2" xfId="1788"/>
    <cellStyle name="Comma 2 2 2 2 5 2 2 2 2" xfId="1789"/>
    <cellStyle name="Comma 2 2 2 2 5 2 2 2 2 2" xfId="1790"/>
    <cellStyle name="Comma 2 2 2 2 5 2 2 2 2 3" xfId="1791"/>
    <cellStyle name="Comma 2 2 2 2 5 2 2 2 2 4" xfId="1792"/>
    <cellStyle name="Comma 2 2 2 2 5 2 2 2 3" xfId="1793"/>
    <cellStyle name="Comma 2 2 2 2 5 2 2 2 4" xfId="1794"/>
    <cellStyle name="Comma 2 2 2 2 5 2 2 2 5" xfId="1795"/>
    <cellStyle name="Comma 2 2 2 2 5 2 2 3" xfId="1796"/>
    <cellStyle name="Comma 2 2 2 2 5 2 2 3 2" xfId="1797"/>
    <cellStyle name="Comma 2 2 2 2 5 2 2 3 3" xfId="1798"/>
    <cellStyle name="Comma 2 2 2 2 5 2 2 3 4" xfId="1799"/>
    <cellStyle name="Comma 2 2 2 2 5 2 2 4" xfId="1800"/>
    <cellStyle name="Comma 2 2 2 2 5 2 2 5" xfId="1801"/>
    <cellStyle name="Comma 2 2 2 2 5 2 2 6" xfId="1802"/>
    <cellStyle name="Comma 2 2 2 2 5 2 3" xfId="1803"/>
    <cellStyle name="Comma 2 2 2 2 5 2 3 2" xfId="1804"/>
    <cellStyle name="Comma 2 2 2 2 5 2 3 2 2" xfId="1805"/>
    <cellStyle name="Comma 2 2 2 2 5 2 3 2 2 2" xfId="1806"/>
    <cellStyle name="Comma 2 2 2 2 5 2 3 2 2 3" xfId="1807"/>
    <cellStyle name="Comma 2 2 2 2 5 2 3 2 2 4" xfId="1808"/>
    <cellStyle name="Comma 2 2 2 2 5 2 3 2 3" xfId="1809"/>
    <cellStyle name="Comma 2 2 2 2 5 2 3 2 4" xfId="1810"/>
    <cellStyle name="Comma 2 2 2 2 5 2 3 2 5" xfId="1811"/>
    <cellStyle name="Comma 2 2 2 2 5 2 3 3" xfId="1812"/>
    <cellStyle name="Comma 2 2 2 2 5 2 3 3 2" xfId="1813"/>
    <cellStyle name="Comma 2 2 2 2 5 2 3 3 3" xfId="1814"/>
    <cellStyle name="Comma 2 2 2 2 5 2 3 3 4" xfId="1815"/>
    <cellStyle name="Comma 2 2 2 2 5 2 3 4" xfId="1816"/>
    <cellStyle name="Comma 2 2 2 2 5 2 3 5" xfId="1817"/>
    <cellStyle name="Comma 2 2 2 2 5 2 3 6" xfId="1818"/>
    <cellStyle name="Comma 2 2 2 2 5 2 4" xfId="1819"/>
    <cellStyle name="Comma 2 2 2 2 5 2 4 2" xfId="1820"/>
    <cellStyle name="Comma 2 2 2 2 5 2 4 2 2" xfId="1821"/>
    <cellStyle name="Comma 2 2 2 2 5 2 4 2 3" xfId="1822"/>
    <cellStyle name="Comma 2 2 2 2 5 2 4 2 4" xfId="1823"/>
    <cellStyle name="Comma 2 2 2 2 5 2 4 3" xfId="1824"/>
    <cellStyle name="Comma 2 2 2 2 5 2 4 4" xfId="1825"/>
    <cellStyle name="Comma 2 2 2 2 5 2 4 5" xfId="1826"/>
    <cellStyle name="Comma 2 2 2 2 5 2 5" xfId="1827"/>
    <cellStyle name="Comma 2 2 2 2 5 2 5 2" xfId="1828"/>
    <cellStyle name="Comma 2 2 2 2 5 2 5 3" xfId="1829"/>
    <cellStyle name="Comma 2 2 2 2 5 2 5 4" xfId="1830"/>
    <cellStyle name="Comma 2 2 2 2 5 2 6" xfId="1831"/>
    <cellStyle name="Comma 2 2 2 2 5 2 7" xfId="1832"/>
    <cellStyle name="Comma 2 2 2 2 5 2 8" xfId="1833"/>
    <cellStyle name="Comma 2 2 2 2 5 3" xfId="1834"/>
    <cellStyle name="Comma 2 2 2 2 5 3 2" xfId="1835"/>
    <cellStyle name="Comma 2 2 2 2 5 3 2 2" xfId="1836"/>
    <cellStyle name="Comma 2 2 2 2 5 3 2 2 2" xfId="1837"/>
    <cellStyle name="Comma 2 2 2 2 5 3 2 2 3" xfId="1838"/>
    <cellStyle name="Comma 2 2 2 2 5 3 2 2 4" xfId="1839"/>
    <cellStyle name="Comma 2 2 2 2 5 3 2 3" xfId="1840"/>
    <cellStyle name="Comma 2 2 2 2 5 3 2 4" xfId="1841"/>
    <cellStyle name="Comma 2 2 2 2 5 3 2 5" xfId="1842"/>
    <cellStyle name="Comma 2 2 2 2 5 3 3" xfId="1843"/>
    <cellStyle name="Comma 2 2 2 2 5 3 3 2" xfId="1844"/>
    <cellStyle name="Comma 2 2 2 2 5 3 3 3" xfId="1845"/>
    <cellStyle name="Comma 2 2 2 2 5 3 3 4" xfId="1846"/>
    <cellStyle name="Comma 2 2 2 2 5 3 4" xfId="1847"/>
    <cellStyle name="Comma 2 2 2 2 5 3 5" xfId="1848"/>
    <cellStyle name="Comma 2 2 2 2 5 3 6" xfId="1849"/>
    <cellStyle name="Comma 2 2 2 2 5 4" xfId="1850"/>
    <cellStyle name="Comma 2 2 2 2 5 4 2" xfId="1851"/>
    <cellStyle name="Comma 2 2 2 2 5 4 2 2" xfId="1852"/>
    <cellStyle name="Comma 2 2 2 2 5 4 2 2 2" xfId="1853"/>
    <cellStyle name="Comma 2 2 2 2 5 4 2 2 3" xfId="1854"/>
    <cellStyle name="Comma 2 2 2 2 5 4 2 2 4" xfId="1855"/>
    <cellStyle name="Comma 2 2 2 2 5 4 2 3" xfId="1856"/>
    <cellStyle name="Comma 2 2 2 2 5 4 2 4" xfId="1857"/>
    <cellStyle name="Comma 2 2 2 2 5 4 2 5" xfId="1858"/>
    <cellStyle name="Comma 2 2 2 2 5 4 3" xfId="1859"/>
    <cellStyle name="Comma 2 2 2 2 5 4 3 2" xfId="1860"/>
    <cellStyle name="Comma 2 2 2 2 5 4 3 3" xfId="1861"/>
    <cellStyle name="Comma 2 2 2 2 5 4 3 4" xfId="1862"/>
    <cellStyle name="Comma 2 2 2 2 5 4 4" xfId="1863"/>
    <cellStyle name="Comma 2 2 2 2 5 4 5" xfId="1864"/>
    <cellStyle name="Comma 2 2 2 2 5 4 6" xfId="1865"/>
    <cellStyle name="Comma 2 2 2 2 5 5" xfId="1866"/>
    <cellStyle name="Comma 2 2 2 2 5 6" xfId="1867"/>
    <cellStyle name="Comma 2 2 2 2 5 6 2" xfId="1868"/>
    <cellStyle name="Comma 2 2 2 2 5 6 2 2" xfId="1869"/>
    <cellStyle name="Comma 2 2 2 2 5 6 2 3" xfId="1870"/>
    <cellStyle name="Comma 2 2 2 2 5 6 2 4" xfId="1871"/>
    <cellStyle name="Comma 2 2 2 2 5 6 3" xfId="1872"/>
    <cellStyle name="Comma 2 2 2 2 5 6 4" xfId="1873"/>
    <cellStyle name="Comma 2 2 2 2 5 6 5" xfId="1874"/>
    <cellStyle name="Comma 2 2 2 2 5 7" xfId="1875"/>
    <cellStyle name="Comma 2 2 2 2 5 7 2" xfId="1876"/>
    <cellStyle name="Comma 2 2 2 2 5 7 3" xfId="1877"/>
    <cellStyle name="Comma 2 2 2 2 5 7 4" xfId="1878"/>
    <cellStyle name="Comma 2 2 2 2 5 8" xfId="1879"/>
    <cellStyle name="Comma 2 2 2 2 5 8 2" xfId="1880"/>
    <cellStyle name="Comma 2 2 2 2 5 8 3" xfId="1881"/>
    <cellStyle name="Comma 2 2 2 2 5 8 4" xfId="1882"/>
    <cellStyle name="Comma 2 2 2 2 5 9" xfId="1883"/>
    <cellStyle name="Comma 2 2 2 2 6" xfId="1884"/>
    <cellStyle name="Comma 2 2 2 2 6 10" xfId="1885"/>
    <cellStyle name="Comma 2 2 2 2 6 2" xfId="1886"/>
    <cellStyle name="Comma 2 2 2 2 6 2 2" xfId="1887"/>
    <cellStyle name="Comma 2 2 2 2 6 2 2 2" xfId="1888"/>
    <cellStyle name="Comma 2 2 2 2 6 2 2 2 2" xfId="1889"/>
    <cellStyle name="Comma 2 2 2 2 6 2 2 2 3" xfId="1890"/>
    <cellStyle name="Comma 2 2 2 2 6 2 2 2 4" xfId="1891"/>
    <cellStyle name="Comma 2 2 2 2 6 2 2 3" xfId="1892"/>
    <cellStyle name="Comma 2 2 2 2 6 2 2 4" xfId="1893"/>
    <cellStyle name="Comma 2 2 2 2 6 2 2 5" xfId="1894"/>
    <cellStyle name="Comma 2 2 2 2 6 2 3" xfId="1895"/>
    <cellStyle name="Comma 2 2 2 2 6 2 3 2" xfId="1896"/>
    <cellStyle name="Comma 2 2 2 2 6 2 3 3" xfId="1897"/>
    <cellStyle name="Comma 2 2 2 2 6 2 3 4" xfId="1898"/>
    <cellStyle name="Comma 2 2 2 2 6 2 4" xfId="1899"/>
    <cellStyle name="Comma 2 2 2 2 6 2 5" xfId="1900"/>
    <cellStyle name="Comma 2 2 2 2 6 2 6" xfId="1901"/>
    <cellStyle name="Comma 2 2 2 2 6 3" xfId="1902"/>
    <cellStyle name="Comma 2 2 2 2 6 3 2" xfId="1903"/>
    <cellStyle name="Comma 2 2 2 2 6 3 2 2" xfId="1904"/>
    <cellStyle name="Comma 2 2 2 2 6 3 2 2 2" xfId="1905"/>
    <cellStyle name="Comma 2 2 2 2 6 3 2 2 3" xfId="1906"/>
    <cellStyle name="Comma 2 2 2 2 6 3 2 2 4" xfId="1907"/>
    <cellStyle name="Comma 2 2 2 2 6 3 2 3" xfId="1908"/>
    <cellStyle name="Comma 2 2 2 2 6 3 2 4" xfId="1909"/>
    <cellStyle name="Comma 2 2 2 2 6 3 2 5" xfId="1910"/>
    <cellStyle name="Comma 2 2 2 2 6 3 3" xfId="1911"/>
    <cellStyle name="Comma 2 2 2 2 6 3 3 2" xfId="1912"/>
    <cellStyle name="Comma 2 2 2 2 6 3 3 3" xfId="1913"/>
    <cellStyle name="Comma 2 2 2 2 6 3 3 4" xfId="1914"/>
    <cellStyle name="Comma 2 2 2 2 6 3 4" xfId="1915"/>
    <cellStyle name="Comma 2 2 2 2 6 3 5" xfId="1916"/>
    <cellStyle name="Comma 2 2 2 2 6 3 6" xfId="1917"/>
    <cellStyle name="Comma 2 2 2 2 6 4" xfId="1918"/>
    <cellStyle name="Comma 2 2 2 2 6 5" xfId="1919"/>
    <cellStyle name="Comma 2 2 2 2 6 5 2" xfId="1920"/>
    <cellStyle name="Comma 2 2 2 2 6 5 2 2" xfId="1921"/>
    <cellStyle name="Comma 2 2 2 2 6 5 2 3" xfId="1922"/>
    <cellStyle name="Comma 2 2 2 2 6 5 2 4" xfId="1923"/>
    <cellStyle name="Comma 2 2 2 2 6 5 3" xfId="1924"/>
    <cellStyle name="Comma 2 2 2 2 6 5 4" xfId="1925"/>
    <cellStyle name="Comma 2 2 2 2 6 5 5" xfId="1926"/>
    <cellStyle name="Comma 2 2 2 2 6 6" xfId="1927"/>
    <cellStyle name="Comma 2 2 2 2 6 6 2" xfId="1928"/>
    <cellStyle name="Comma 2 2 2 2 6 6 3" xfId="1929"/>
    <cellStyle name="Comma 2 2 2 2 6 6 4" xfId="1930"/>
    <cellStyle name="Comma 2 2 2 2 6 7" xfId="1931"/>
    <cellStyle name="Comma 2 2 2 2 6 7 2" xfId="1932"/>
    <cellStyle name="Comma 2 2 2 2 6 7 3" xfId="1933"/>
    <cellStyle name="Comma 2 2 2 2 6 7 4" xfId="1934"/>
    <cellStyle name="Comma 2 2 2 2 6 8" xfId="1935"/>
    <cellStyle name="Comma 2 2 2 2 6 9" xfId="1936"/>
    <cellStyle name="Comma 2 2 2 2 7" xfId="1937"/>
    <cellStyle name="Comma 2 2 2 2 7 10" xfId="1938"/>
    <cellStyle name="Comma 2 2 2 2 7 2" xfId="1939"/>
    <cellStyle name="Comma 2 2 2 2 7 2 2" xfId="1940"/>
    <cellStyle name="Comma 2 2 2 2 7 2 2 2" xfId="1941"/>
    <cellStyle name="Comma 2 2 2 2 7 2 2 2 2" xfId="1942"/>
    <cellStyle name="Comma 2 2 2 2 7 2 2 2 3" xfId="1943"/>
    <cellStyle name="Comma 2 2 2 2 7 2 2 2 4" xfId="1944"/>
    <cellStyle name="Comma 2 2 2 2 7 2 2 3" xfId="1945"/>
    <cellStyle name="Comma 2 2 2 2 7 2 2 4" xfId="1946"/>
    <cellStyle name="Comma 2 2 2 2 7 2 2 5" xfId="1947"/>
    <cellStyle name="Comma 2 2 2 2 7 2 3" xfId="1948"/>
    <cellStyle name="Comma 2 2 2 2 7 2 3 2" xfId="1949"/>
    <cellStyle name="Comma 2 2 2 2 7 2 3 3" xfId="1950"/>
    <cellStyle name="Comma 2 2 2 2 7 2 3 4" xfId="1951"/>
    <cellStyle name="Comma 2 2 2 2 7 2 4" xfId="1952"/>
    <cellStyle name="Comma 2 2 2 2 7 2 5" xfId="1953"/>
    <cellStyle name="Comma 2 2 2 2 7 2 6" xfId="1954"/>
    <cellStyle name="Comma 2 2 2 2 7 3" xfId="1955"/>
    <cellStyle name="Comma 2 2 2 2 7 3 2" xfId="1956"/>
    <cellStyle name="Comma 2 2 2 2 7 3 2 2" xfId="1957"/>
    <cellStyle name="Comma 2 2 2 2 7 3 2 2 2" xfId="1958"/>
    <cellStyle name="Comma 2 2 2 2 7 3 2 2 3" xfId="1959"/>
    <cellStyle name="Comma 2 2 2 2 7 3 2 2 4" xfId="1960"/>
    <cellStyle name="Comma 2 2 2 2 7 3 2 3" xfId="1961"/>
    <cellStyle name="Comma 2 2 2 2 7 3 2 4" xfId="1962"/>
    <cellStyle name="Comma 2 2 2 2 7 3 2 5" xfId="1963"/>
    <cellStyle name="Comma 2 2 2 2 7 3 3" xfId="1964"/>
    <cellStyle name="Comma 2 2 2 2 7 3 3 2" xfId="1965"/>
    <cellStyle name="Comma 2 2 2 2 7 3 3 3" xfId="1966"/>
    <cellStyle name="Comma 2 2 2 2 7 3 3 4" xfId="1967"/>
    <cellStyle name="Comma 2 2 2 2 7 3 4" xfId="1968"/>
    <cellStyle name="Comma 2 2 2 2 7 3 5" xfId="1969"/>
    <cellStyle name="Comma 2 2 2 2 7 3 6" xfId="1970"/>
    <cellStyle name="Comma 2 2 2 2 7 4" xfId="1971"/>
    <cellStyle name="Comma 2 2 2 2 7 5" xfId="1972"/>
    <cellStyle name="Comma 2 2 2 2 7 5 2" xfId="1973"/>
    <cellStyle name="Comma 2 2 2 2 7 5 2 2" xfId="1974"/>
    <cellStyle name="Comma 2 2 2 2 7 5 2 3" xfId="1975"/>
    <cellStyle name="Comma 2 2 2 2 7 5 2 4" xfId="1976"/>
    <cellStyle name="Comma 2 2 2 2 7 5 3" xfId="1977"/>
    <cellStyle name="Comma 2 2 2 2 7 5 4" xfId="1978"/>
    <cellStyle name="Comma 2 2 2 2 7 5 5" xfId="1979"/>
    <cellStyle name="Comma 2 2 2 2 7 6" xfId="1980"/>
    <cellStyle name="Comma 2 2 2 2 7 6 2" xfId="1981"/>
    <cellStyle name="Comma 2 2 2 2 7 6 3" xfId="1982"/>
    <cellStyle name="Comma 2 2 2 2 7 6 4" xfId="1983"/>
    <cellStyle name="Comma 2 2 2 2 7 7" xfId="1984"/>
    <cellStyle name="Comma 2 2 2 2 7 7 2" xfId="1985"/>
    <cellStyle name="Comma 2 2 2 2 7 7 3" xfId="1986"/>
    <cellStyle name="Comma 2 2 2 2 7 7 4" xfId="1987"/>
    <cellStyle name="Comma 2 2 2 2 7 8" xfId="1988"/>
    <cellStyle name="Comma 2 2 2 2 7 9" xfId="1989"/>
    <cellStyle name="Comma 2 2 2 2 8" xfId="1990"/>
    <cellStyle name="Comma 2 2 2 2 8 2" xfId="1991"/>
    <cellStyle name="Comma 2 2 2 2 8 3" xfId="1992"/>
    <cellStyle name="Comma 2 2 2 2 8 3 2" xfId="1993"/>
    <cellStyle name="Comma 2 2 2 2 8 3 2 2" xfId="1994"/>
    <cellStyle name="Comma 2 2 2 2 8 3 2 3" xfId="1995"/>
    <cellStyle name="Comma 2 2 2 2 8 3 2 4" xfId="1996"/>
    <cellStyle name="Comma 2 2 2 2 8 3 3" xfId="1997"/>
    <cellStyle name="Comma 2 2 2 2 8 3 4" xfId="1998"/>
    <cellStyle name="Comma 2 2 2 2 8 3 5" xfId="1999"/>
    <cellStyle name="Comma 2 2 2 2 8 4" xfId="2000"/>
    <cellStyle name="Comma 2 2 2 2 8 4 2" xfId="2001"/>
    <cellStyle name="Comma 2 2 2 2 8 4 3" xfId="2002"/>
    <cellStyle name="Comma 2 2 2 2 8 4 4" xfId="2003"/>
    <cellStyle name="Comma 2 2 2 2 8 5" xfId="2004"/>
    <cellStyle name="Comma 2 2 2 2 8 5 2" xfId="2005"/>
    <cellStyle name="Comma 2 2 2 2 8 5 3" xfId="2006"/>
    <cellStyle name="Comma 2 2 2 2 8 5 4" xfId="2007"/>
    <cellStyle name="Comma 2 2 2 2 8 6" xfId="2008"/>
    <cellStyle name="Comma 2 2 2 2 8 7" xfId="2009"/>
    <cellStyle name="Comma 2 2 2 2 8 8" xfId="2010"/>
    <cellStyle name="Comma 2 2 2 2 9" xfId="2011"/>
    <cellStyle name="Comma 2 2 2 2 9 2" xfId="2012"/>
    <cellStyle name="Comma 2 2 2 2 9 3" xfId="2013"/>
    <cellStyle name="Comma 2 2 2 2 9 3 2" xfId="2014"/>
    <cellStyle name="Comma 2 2 2 2 9 3 2 2" xfId="2015"/>
    <cellStyle name="Comma 2 2 2 2 9 3 2 3" xfId="2016"/>
    <cellStyle name="Comma 2 2 2 2 9 3 2 4" xfId="2017"/>
    <cellStyle name="Comma 2 2 2 2 9 3 3" xfId="2018"/>
    <cellStyle name="Comma 2 2 2 2 9 3 4" xfId="2019"/>
    <cellStyle name="Comma 2 2 2 2 9 3 5" xfId="2020"/>
    <cellStyle name="Comma 2 2 2 2 9 4" xfId="2021"/>
    <cellStyle name="Comma 2 2 2 2 9 4 2" xfId="2022"/>
    <cellStyle name="Comma 2 2 2 2 9 4 3" xfId="2023"/>
    <cellStyle name="Comma 2 2 2 2 9 4 4" xfId="2024"/>
    <cellStyle name="Comma 2 2 2 2 9 5" xfId="2025"/>
    <cellStyle name="Comma 2 2 2 2 9 5 2" xfId="2026"/>
    <cellStyle name="Comma 2 2 2 2 9 5 3" xfId="2027"/>
    <cellStyle name="Comma 2 2 2 2 9 5 4" xfId="2028"/>
    <cellStyle name="Comma 2 2 2 2 9 6" xfId="2029"/>
    <cellStyle name="Comma 2 2 2 2 9 7" xfId="2030"/>
    <cellStyle name="Comma 2 2 2 2 9 8" xfId="2031"/>
    <cellStyle name="Comma 2 2 2 20" xfId="2032"/>
    <cellStyle name="Comma 2 2 2 20 2" xfId="2033"/>
    <cellStyle name="Comma 2 2 2 20 3" xfId="2034"/>
    <cellStyle name="Comma 2 2 2 20 4" xfId="2035"/>
    <cellStyle name="Comma 2 2 2 21" xfId="2036"/>
    <cellStyle name="Comma 2 2 2 22" xfId="2037"/>
    <cellStyle name="Comma 2 2 2 23" xfId="2038"/>
    <cellStyle name="Comma 2 2 2 3" xfId="2039"/>
    <cellStyle name="Comma 2 2 2 3 10" xfId="2040"/>
    <cellStyle name="Comma 2 2 2 3 2" xfId="2041"/>
    <cellStyle name="Comma 2 2 2 3 2 2" xfId="2042"/>
    <cellStyle name="Comma 2 2 2 3 2 2 2" xfId="2043"/>
    <cellStyle name="Comma 2 2 2 3 2 2 2 2" xfId="2044"/>
    <cellStyle name="Comma 2 2 2 3 2 2 2 2 2" xfId="2045"/>
    <cellStyle name="Comma 2 2 2 3 2 2 2 2 3" xfId="2046"/>
    <cellStyle name="Comma 2 2 2 3 2 2 2 2 4" xfId="2047"/>
    <cellStyle name="Comma 2 2 2 3 2 2 2 3" xfId="2048"/>
    <cellStyle name="Comma 2 2 2 3 2 2 2 4" xfId="2049"/>
    <cellStyle name="Comma 2 2 2 3 2 2 2 5" xfId="2050"/>
    <cellStyle name="Comma 2 2 2 3 2 2 3" xfId="2051"/>
    <cellStyle name="Comma 2 2 2 3 2 2 4" xfId="2052"/>
    <cellStyle name="Comma 2 2 2 3 2 2 4 2" xfId="2053"/>
    <cellStyle name="Comma 2 2 2 3 2 2 4 3" xfId="2054"/>
    <cellStyle name="Comma 2 2 2 3 2 2 4 4" xfId="2055"/>
    <cellStyle name="Comma 2 2 2 3 2 2 5" xfId="2056"/>
    <cellStyle name="Comma 2 2 2 3 2 2 6" xfId="2057"/>
    <cellStyle name="Comma 2 2 2 3 2 2 7" xfId="2058"/>
    <cellStyle name="Comma 2 2 2 3 2 3" xfId="2059"/>
    <cellStyle name="Comma 2 2 2 3 2 3 2" xfId="2060"/>
    <cellStyle name="Comma 2 2 2 3 2 3 2 2" xfId="2061"/>
    <cellStyle name="Comma 2 2 2 3 2 3 2 2 2" xfId="2062"/>
    <cellStyle name="Comma 2 2 2 3 2 3 2 2 3" xfId="2063"/>
    <cellStyle name="Comma 2 2 2 3 2 3 2 2 4" xfId="2064"/>
    <cellStyle name="Comma 2 2 2 3 2 3 2 3" xfId="2065"/>
    <cellStyle name="Comma 2 2 2 3 2 3 2 4" xfId="2066"/>
    <cellStyle name="Comma 2 2 2 3 2 3 2 5" xfId="2067"/>
    <cellStyle name="Comma 2 2 2 3 2 3 3" xfId="2068"/>
    <cellStyle name="Comma 2 2 2 3 2 3 4" xfId="2069"/>
    <cellStyle name="Comma 2 2 2 3 2 3 4 2" xfId="2070"/>
    <cellStyle name="Comma 2 2 2 3 2 3 4 3" xfId="2071"/>
    <cellStyle name="Comma 2 2 2 3 2 3 4 4" xfId="2072"/>
    <cellStyle name="Comma 2 2 2 3 2 3 5" xfId="2073"/>
    <cellStyle name="Comma 2 2 2 3 2 3 6" xfId="2074"/>
    <cellStyle name="Comma 2 2 2 3 2 3 7" xfId="2075"/>
    <cellStyle name="Comma 2 2 2 3 2 4" xfId="2076"/>
    <cellStyle name="Comma 2 2 2 3 2 4 2" xfId="2077"/>
    <cellStyle name="Comma 2 2 2 3 2 4 3" xfId="2078"/>
    <cellStyle name="Comma 2 2 2 3 2 4 3 2" xfId="2079"/>
    <cellStyle name="Comma 2 2 2 3 2 4 3 3" xfId="2080"/>
    <cellStyle name="Comma 2 2 2 3 2 4 3 4" xfId="2081"/>
    <cellStyle name="Comma 2 2 2 3 2 4 4" xfId="2082"/>
    <cellStyle name="Comma 2 2 2 3 2 4 5" xfId="2083"/>
    <cellStyle name="Comma 2 2 2 3 2 4 6" xfId="2084"/>
    <cellStyle name="Comma 2 2 2 3 2 5" xfId="2085"/>
    <cellStyle name="Comma 2 2 2 3 2 5 2" xfId="2086"/>
    <cellStyle name="Comma 2 2 2 3 2 5 3" xfId="2087"/>
    <cellStyle name="Comma 2 2 2 3 2 5 4" xfId="2088"/>
    <cellStyle name="Comma 2 2 2 3 2 6" xfId="2089"/>
    <cellStyle name="Comma 2 2 2 3 2 6 2" xfId="2090"/>
    <cellStyle name="Comma 2 2 2 3 2 6 3" xfId="2091"/>
    <cellStyle name="Comma 2 2 2 3 2 6 4" xfId="2092"/>
    <cellStyle name="Comma 2 2 2 3 2 7" xfId="2093"/>
    <cellStyle name="Comma 2 2 2 3 2 8" xfId="2094"/>
    <cellStyle name="Comma 2 2 2 3 2 9" xfId="2095"/>
    <cellStyle name="Comma 2 2 2 3 3" xfId="2096"/>
    <cellStyle name="Comma 2 2 2 3 3 2" xfId="2097"/>
    <cellStyle name="Comma 2 2 2 3 3 2 2" xfId="2098"/>
    <cellStyle name="Comma 2 2 2 3 3 2 2 2" xfId="2099"/>
    <cellStyle name="Comma 2 2 2 3 3 2 2 3" xfId="2100"/>
    <cellStyle name="Comma 2 2 2 3 3 2 2 4" xfId="2101"/>
    <cellStyle name="Comma 2 2 2 3 3 2 3" xfId="2102"/>
    <cellStyle name="Comma 2 2 2 3 3 2 4" xfId="2103"/>
    <cellStyle name="Comma 2 2 2 3 3 2 5" xfId="2104"/>
    <cellStyle name="Comma 2 2 2 3 3 3" xfId="2105"/>
    <cellStyle name="Comma 2 2 2 3 3 3 2" xfId="2106"/>
    <cellStyle name="Comma 2 2 2 3 3 3 3" xfId="2107"/>
    <cellStyle name="Comma 2 2 2 3 3 3 4" xfId="2108"/>
    <cellStyle name="Comma 2 2 2 3 3 4" xfId="2109"/>
    <cellStyle name="Comma 2 2 2 3 3 4 2" xfId="2110"/>
    <cellStyle name="Comma 2 2 2 3 3 4 3" xfId="2111"/>
    <cellStyle name="Comma 2 2 2 3 3 4 4" xfId="2112"/>
    <cellStyle name="Comma 2 2 2 3 3 5" xfId="2113"/>
    <cellStyle name="Comma 2 2 2 3 3 6" xfId="2114"/>
    <cellStyle name="Comma 2 2 2 3 3 7" xfId="2115"/>
    <cellStyle name="Comma 2 2 2 3 4" xfId="2116"/>
    <cellStyle name="Comma 2 2 2 3 4 2" xfId="2117"/>
    <cellStyle name="Comma 2 2 2 3 4 2 2" xfId="2118"/>
    <cellStyle name="Comma 2 2 2 3 4 2 2 2" xfId="2119"/>
    <cellStyle name="Comma 2 2 2 3 4 2 2 3" xfId="2120"/>
    <cellStyle name="Comma 2 2 2 3 4 2 2 4" xfId="2121"/>
    <cellStyle name="Comma 2 2 2 3 4 2 3" xfId="2122"/>
    <cellStyle name="Comma 2 2 2 3 4 2 4" xfId="2123"/>
    <cellStyle name="Comma 2 2 2 3 4 2 5" xfId="2124"/>
    <cellStyle name="Comma 2 2 2 3 4 3" xfId="2125"/>
    <cellStyle name="Comma 2 2 2 3 4 3 2" xfId="2126"/>
    <cellStyle name="Comma 2 2 2 3 4 3 3" xfId="2127"/>
    <cellStyle name="Comma 2 2 2 3 4 3 4" xfId="2128"/>
    <cellStyle name="Comma 2 2 2 3 4 4" xfId="2129"/>
    <cellStyle name="Comma 2 2 2 3 4 4 2" xfId="2130"/>
    <cellStyle name="Comma 2 2 2 3 4 4 3" xfId="2131"/>
    <cellStyle name="Comma 2 2 2 3 4 4 4" xfId="2132"/>
    <cellStyle name="Comma 2 2 2 3 4 5" xfId="2133"/>
    <cellStyle name="Comma 2 2 2 3 4 6" xfId="2134"/>
    <cellStyle name="Comma 2 2 2 3 4 7" xfId="2135"/>
    <cellStyle name="Comma 2 2 2 3 5" xfId="2136"/>
    <cellStyle name="Comma 2 2 2 3 5 2" xfId="2137"/>
    <cellStyle name="Comma 2 2 2 3 6" xfId="2138"/>
    <cellStyle name="Comma 2 2 2 3 6 2" xfId="2139"/>
    <cellStyle name="Comma 2 2 2 3 6 2 2" xfId="2140"/>
    <cellStyle name="Comma 2 2 2 3 6 2 3" xfId="2141"/>
    <cellStyle name="Comma 2 2 2 3 6 2 4" xfId="2142"/>
    <cellStyle name="Comma 2 2 2 3 6 3" xfId="2143"/>
    <cellStyle name="Comma 2 2 2 3 6 4" xfId="2144"/>
    <cellStyle name="Comma 2 2 2 3 6 5" xfId="2145"/>
    <cellStyle name="Comma 2 2 2 3 7" xfId="2146"/>
    <cellStyle name="Comma 2 2 2 3 7 2" xfId="2147"/>
    <cellStyle name="Comma 2 2 2 3 7 3" xfId="2148"/>
    <cellStyle name="Comma 2 2 2 3 7 4" xfId="2149"/>
    <cellStyle name="Comma 2 2 2 3 8" xfId="2150"/>
    <cellStyle name="Comma 2 2 2 3 9" xfId="2151"/>
    <cellStyle name="Comma 2 2 2 4" xfId="2152"/>
    <cellStyle name="Comma 2 2 2 4 10" xfId="2153"/>
    <cellStyle name="Comma 2 2 2 4 2" xfId="2154"/>
    <cellStyle name="Comma 2 2 2 4 2 2" xfId="2155"/>
    <cellStyle name="Comma 2 2 2 4 2 2 2" xfId="2156"/>
    <cellStyle name="Comma 2 2 2 4 2 2 2 2" xfId="2157"/>
    <cellStyle name="Comma 2 2 2 4 2 2 2 2 2" xfId="2158"/>
    <cellStyle name="Comma 2 2 2 4 2 2 2 2 3" xfId="2159"/>
    <cellStyle name="Comma 2 2 2 4 2 2 2 2 4" xfId="2160"/>
    <cellStyle name="Comma 2 2 2 4 2 2 2 3" xfId="2161"/>
    <cellStyle name="Comma 2 2 2 4 2 2 2 4" xfId="2162"/>
    <cellStyle name="Comma 2 2 2 4 2 2 2 5" xfId="2163"/>
    <cellStyle name="Comma 2 2 2 4 2 2 3" xfId="2164"/>
    <cellStyle name="Comma 2 2 2 4 2 2 3 2" xfId="2165"/>
    <cellStyle name="Comma 2 2 2 4 2 2 3 3" xfId="2166"/>
    <cellStyle name="Comma 2 2 2 4 2 2 3 4" xfId="2167"/>
    <cellStyle name="Comma 2 2 2 4 2 2 4" xfId="2168"/>
    <cellStyle name="Comma 2 2 2 4 2 2 5" xfId="2169"/>
    <cellStyle name="Comma 2 2 2 4 2 2 6" xfId="2170"/>
    <cellStyle name="Comma 2 2 2 4 2 3" xfId="2171"/>
    <cellStyle name="Comma 2 2 2 4 2 3 2" xfId="2172"/>
    <cellStyle name="Comma 2 2 2 4 2 3 2 2" xfId="2173"/>
    <cellStyle name="Comma 2 2 2 4 2 3 2 2 2" xfId="2174"/>
    <cellStyle name="Comma 2 2 2 4 2 3 2 2 3" xfId="2175"/>
    <cellStyle name="Comma 2 2 2 4 2 3 2 2 4" xfId="2176"/>
    <cellStyle name="Comma 2 2 2 4 2 3 2 3" xfId="2177"/>
    <cellStyle name="Comma 2 2 2 4 2 3 2 4" xfId="2178"/>
    <cellStyle name="Comma 2 2 2 4 2 3 2 5" xfId="2179"/>
    <cellStyle name="Comma 2 2 2 4 2 3 3" xfId="2180"/>
    <cellStyle name="Comma 2 2 2 4 2 3 3 2" xfId="2181"/>
    <cellStyle name="Comma 2 2 2 4 2 3 3 3" xfId="2182"/>
    <cellStyle name="Comma 2 2 2 4 2 3 3 4" xfId="2183"/>
    <cellStyle name="Comma 2 2 2 4 2 3 4" xfId="2184"/>
    <cellStyle name="Comma 2 2 2 4 2 3 5" xfId="2185"/>
    <cellStyle name="Comma 2 2 2 4 2 3 6" xfId="2186"/>
    <cellStyle name="Comma 2 2 2 4 2 4" xfId="2187"/>
    <cellStyle name="Comma 2 2 2 4 2 4 2" xfId="2188"/>
    <cellStyle name="Comma 2 2 2 4 2 4 2 2" xfId="2189"/>
    <cellStyle name="Comma 2 2 2 4 2 4 2 3" xfId="2190"/>
    <cellStyle name="Comma 2 2 2 4 2 4 2 4" xfId="2191"/>
    <cellStyle name="Comma 2 2 2 4 2 4 3" xfId="2192"/>
    <cellStyle name="Comma 2 2 2 4 2 4 4" xfId="2193"/>
    <cellStyle name="Comma 2 2 2 4 2 4 5" xfId="2194"/>
    <cellStyle name="Comma 2 2 2 4 2 5" xfId="2195"/>
    <cellStyle name="Comma 2 2 2 4 2 5 2" xfId="2196"/>
    <cellStyle name="Comma 2 2 2 4 2 5 3" xfId="2197"/>
    <cellStyle name="Comma 2 2 2 4 2 5 4" xfId="2198"/>
    <cellStyle name="Comma 2 2 2 4 2 6" xfId="2199"/>
    <cellStyle name="Comma 2 2 2 4 2 7" xfId="2200"/>
    <cellStyle name="Comma 2 2 2 4 2 8" xfId="2201"/>
    <cellStyle name="Comma 2 2 2 4 3" xfId="2202"/>
    <cellStyle name="Comma 2 2 2 4 3 2" xfId="2203"/>
    <cellStyle name="Comma 2 2 2 4 3 2 2" xfId="2204"/>
    <cellStyle name="Comma 2 2 2 4 3 2 2 2" xfId="2205"/>
    <cellStyle name="Comma 2 2 2 4 3 2 2 3" xfId="2206"/>
    <cellStyle name="Comma 2 2 2 4 3 2 2 4" xfId="2207"/>
    <cellStyle name="Comma 2 2 2 4 3 2 3" xfId="2208"/>
    <cellStyle name="Comma 2 2 2 4 3 2 4" xfId="2209"/>
    <cellStyle name="Comma 2 2 2 4 3 2 5" xfId="2210"/>
    <cellStyle name="Comma 2 2 2 4 3 3" xfId="2211"/>
    <cellStyle name="Comma 2 2 2 4 3 3 2" xfId="2212"/>
    <cellStyle name="Comma 2 2 2 4 3 3 3" xfId="2213"/>
    <cellStyle name="Comma 2 2 2 4 3 3 4" xfId="2214"/>
    <cellStyle name="Comma 2 2 2 4 3 4" xfId="2215"/>
    <cellStyle name="Comma 2 2 2 4 3 5" xfId="2216"/>
    <cellStyle name="Comma 2 2 2 4 3 6" xfId="2217"/>
    <cellStyle name="Comma 2 2 2 4 4" xfId="2218"/>
    <cellStyle name="Comma 2 2 2 4 4 2" xfId="2219"/>
    <cellStyle name="Comma 2 2 2 4 4 2 2" xfId="2220"/>
    <cellStyle name="Comma 2 2 2 4 4 2 2 2" xfId="2221"/>
    <cellStyle name="Comma 2 2 2 4 4 2 2 3" xfId="2222"/>
    <cellStyle name="Comma 2 2 2 4 4 2 2 4" xfId="2223"/>
    <cellStyle name="Comma 2 2 2 4 4 2 3" xfId="2224"/>
    <cellStyle name="Comma 2 2 2 4 4 2 4" xfId="2225"/>
    <cellStyle name="Comma 2 2 2 4 4 2 5" xfId="2226"/>
    <cellStyle name="Comma 2 2 2 4 4 3" xfId="2227"/>
    <cellStyle name="Comma 2 2 2 4 4 3 2" xfId="2228"/>
    <cellStyle name="Comma 2 2 2 4 4 3 3" xfId="2229"/>
    <cellStyle name="Comma 2 2 2 4 4 3 4" xfId="2230"/>
    <cellStyle name="Comma 2 2 2 4 4 4" xfId="2231"/>
    <cellStyle name="Comma 2 2 2 4 4 5" xfId="2232"/>
    <cellStyle name="Comma 2 2 2 4 4 6" xfId="2233"/>
    <cellStyle name="Comma 2 2 2 4 5" xfId="2234"/>
    <cellStyle name="Comma 2 2 2 4 6" xfId="2235"/>
    <cellStyle name="Comma 2 2 2 4 6 2" xfId="2236"/>
    <cellStyle name="Comma 2 2 2 4 6 2 2" xfId="2237"/>
    <cellStyle name="Comma 2 2 2 4 6 2 3" xfId="2238"/>
    <cellStyle name="Comma 2 2 2 4 6 2 4" xfId="2239"/>
    <cellStyle name="Comma 2 2 2 4 6 3" xfId="2240"/>
    <cellStyle name="Comma 2 2 2 4 6 4" xfId="2241"/>
    <cellStyle name="Comma 2 2 2 4 6 5" xfId="2242"/>
    <cellStyle name="Comma 2 2 2 4 7" xfId="2243"/>
    <cellStyle name="Comma 2 2 2 4 7 2" xfId="2244"/>
    <cellStyle name="Comma 2 2 2 4 7 3" xfId="2245"/>
    <cellStyle name="Comma 2 2 2 4 7 4" xfId="2246"/>
    <cellStyle name="Comma 2 2 2 4 8" xfId="2247"/>
    <cellStyle name="Comma 2 2 2 4 9" xfId="2248"/>
    <cellStyle name="Comma 2 2 2 5" xfId="2249"/>
    <cellStyle name="Comma 2 2 2 5 2" xfId="2250"/>
    <cellStyle name="Comma 2 2 2 6" xfId="2251"/>
    <cellStyle name="Comma 2 2 2 6 10" xfId="2252"/>
    <cellStyle name="Comma 2 2 2 6 2" xfId="2253"/>
    <cellStyle name="Comma 2 2 2 6 2 2" xfId="2254"/>
    <cellStyle name="Comma 2 2 2 6 2 2 2" xfId="2255"/>
    <cellStyle name="Comma 2 2 2 6 2 2 2 2" xfId="2256"/>
    <cellStyle name="Comma 2 2 2 6 2 2 2 2 2" xfId="2257"/>
    <cellStyle name="Comma 2 2 2 6 2 2 2 2 3" xfId="2258"/>
    <cellStyle name="Comma 2 2 2 6 2 2 2 2 4" xfId="2259"/>
    <cellStyle name="Comma 2 2 2 6 2 2 2 3" xfId="2260"/>
    <cellStyle name="Comma 2 2 2 6 2 2 2 4" xfId="2261"/>
    <cellStyle name="Comma 2 2 2 6 2 2 2 5" xfId="2262"/>
    <cellStyle name="Comma 2 2 2 6 2 2 3" xfId="2263"/>
    <cellStyle name="Comma 2 2 2 6 2 2 3 2" xfId="2264"/>
    <cellStyle name="Comma 2 2 2 6 2 2 3 3" xfId="2265"/>
    <cellStyle name="Comma 2 2 2 6 2 2 3 4" xfId="2266"/>
    <cellStyle name="Comma 2 2 2 6 2 2 4" xfId="2267"/>
    <cellStyle name="Comma 2 2 2 6 2 2 5" xfId="2268"/>
    <cellStyle name="Comma 2 2 2 6 2 2 6" xfId="2269"/>
    <cellStyle name="Comma 2 2 2 6 2 3" xfId="2270"/>
    <cellStyle name="Comma 2 2 2 6 2 3 2" xfId="2271"/>
    <cellStyle name="Comma 2 2 2 6 2 3 2 2" xfId="2272"/>
    <cellStyle name="Comma 2 2 2 6 2 3 2 2 2" xfId="2273"/>
    <cellStyle name="Comma 2 2 2 6 2 3 2 2 3" xfId="2274"/>
    <cellStyle name="Comma 2 2 2 6 2 3 2 2 4" xfId="2275"/>
    <cellStyle name="Comma 2 2 2 6 2 3 2 3" xfId="2276"/>
    <cellStyle name="Comma 2 2 2 6 2 3 2 4" xfId="2277"/>
    <cellStyle name="Comma 2 2 2 6 2 3 2 5" xfId="2278"/>
    <cellStyle name="Comma 2 2 2 6 2 3 3" xfId="2279"/>
    <cellStyle name="Comma 2 2 2 6 2 3 3 2" xfId="2280"/>
    <cellStyle name="Comma 2 2 2 6 2 3 3 3" xfId="2281"/>
    <cellStyle name="Comma 2 2 2 6 2 3 3 4" xfId="2282"/>
    <cellStyle name="Comma 2 2 2 6 2 3 4" xfId="2283"/>
    <cellStyle name="Comma 2 2 2 6 2 3 5" xfId="2284"/>
    <cellStyle name="Comma 2 2 2 6 2 3 6" xfId="2285"/>
    <cellStyle name="Comma 2 2 2 6 2 4" xfId="2286"/>
    <cellStyle name="Comma 2 2 2 6 2 4 2" xfId="2287"/>
    <cellStyle name="Comma 2 2 2 6 2 4 2 2" xfId="2288"/>
    <cellStyle name="Comma 2 2 2 6 2 4 2 3" xfId="2289"/>
    <cellStyle name="Comma 2 2 2 6 2 4 2 4" xfId="2290"/>
    <cellStyle name="Comma 2 2 2 6 2 4 3" xfId="2291"/>
    <cellStyle name="Comma 2 2 2 6 2 4 4" xfId="2292"/>
    <cellStyle name="Comma 2 2 2 6 2 4 5" xfId="2293"/>
    <cellStyle name="Comma 2 2 2 6 2 5" xfId="2294"/>
    <cellStyle name="Comma 2 2 2 6 2 5 2" xfId="2295"/>
    <cellStyle name="Comma 2 2 2 6 2 5 3" xfId="2296"/>
    <cellStyle name="Comma 2 2 2 6 2 5 4" xfId="2297"/>
    <cellStyle name="Comma 2 2 2 6 2 6" xfId="2298"/>
    <cellStyle name="Comma 2 2 2 6 2 7" xfId="2299"/>
    <cellStyle name="Comma 2 2 2 6 2 8" xfId="2300"/>
    <cellStyle name="Comma 2 2 2 6 3" xfId="2301"/>
    <cellStyle name="Comma 2 2 2 6 3 2" xfId="2302"/>
    <cellStyle name="Comma 2 2 2 6 3 2 2" xfId="2303"/>
    <cellStyle name="Comma 2 2 2 6 3 2 2 2" xfId="2304"/>
    <cellStyle name="Comma 2 2 2 6 3 2 2 3" xfId="2305"/>
    <cellStyle name="Comma 2 2 2 6 3 2 2 4" xfId="2306"/>
    <cellStyle name="Comma 2 2 2 6 3 2 3" xfId="2307"/>
    <cellStyle name="Comma 2 2 2 6 3 2 4" xfId="2308"/>
    <cellStyle name="Comma 2 2 2 6 3 2 5" xfId="2309"/>
    <cellStyle name="Comma 2 2 2 6 3 3" xfId="2310"/>
    <cellStyle name="Comma 2 2 2 6 3 3 2" xfId="2311"/>
    <cellStyle name="Comma 2 2 2 6 3 3 3" xfId="2312"/>
    <cellStyle name="Comma 2 2 2 6 3 3 4" xfId="2313"/>
    <cellStyle name="Comma 2 2 2 6 3 4" xfId="2314"/>
    <cellStyle name="Comma 2 2 2 6 3 5" xfId="2315"/>
    <cellStyle name="Comma 2 2 2 6 3 6" xfId="2316"/>
    <cellStyle name="Comma 2 2 2 6 4" xfId="2317"/>
    <cellStyle name="Comma 2 2 2 6 4 2" xfId="2318"/>
    <cellStyle name="Comma 2 2 2 6 4 2 2" xfId="2319"/>
    <cellStyle name="Comma 2 2 2 6 4 2 2 2" xfId="2320"/>
    <cellStyle name="Comma 2 2 2 6 4 2 2 3" xfId="2321"/>
    <cellStyle name="Comma 2 2 2 6 4 2 2 4" xfId="2322"/>
    <cellStyle name="Comma 2 2 2 6 4 2 3" xfId="2323"/>
    <cellStyle name="Comma 2 2 2 6 4 2 4" xfId="2324"/>
    <cellStyle name="Comma 2 2 2 6 4 2 5" xfId="2325"/>
    <cellStyle name="Comma 2 2 2 6 4 3" xfId="2326"/>
    <cellStyle name="Comma 2 2 2 6 4 3 2" xfId="2327"/>
    <cellStyle name="Comma 2 2 2 6 4 3 3" xfId="2328"/>
    <cellStyle name="Comma 2 2 2 6 4 3 4" xfId="2329"/>
    <cellStyle name="Comma 2 2 2 6 4 4" xfId="2330"/>
    <cellStyle name="Comma 2 2 2 6 4 5" xfId="2331"/>
    <cellStyle name="Comma 2 2 2 6 4 6" xfId="2332"/>
    <cellStyle name="Comma 2 2 2 6 5" xfId="2333"/>
    <cellStyle name="Comma 2 2 2 6 6" xfId="2334"/>
    <cellStyle name="Comma 2 2 2 6 6 2" xfId="2335"/>
    <cellStyle name="Comma 2 2 2 6 6 2 2" xfId="2336"/>
    <cellStyle name="Comma 2 2 2 6 6 2 3" xfId="2337"/>
    <cellStyle name="Comma 2 2 2 6 6 2 4" xfId="2338"/>
    <cellStyle name="Comma 2 2 2 6 6 3" xfId="2339"/>
    <cellStyle name="Comma 2 2 2 6 6 4" xfId="2340"/>
    <cellStyle name="Comma 2 2 2 6 6 5" xfId="2341"/>
    <cellStyle name="Comma 2 2 2 6 7" xfId="2342"/>
    <cellStyle name="Comma 2 2 2 6 7 2" xfId="2343"/>
    <cellStyle name="Comma 2 2 2 6 7 3" xfId="2344"/>
    <cellStyle name="Comma 2 2 2 6 7 4" xfId="2345"/>
    <cellStyle name="Comma 2 2 2 6 8" xfId="2346"/>
    <cellStyle name="Comma 2 2 2 6 9" xfId="2347"/>
    <cellStyle name="Comma 2 2 2 7" xfId="2348"/>
    <cellStyle name="Comma 2 2 2 7 2" xfId="2349"/>
    <cellStyle name="Comma 2 2 2 7 2 2" xfId="2350"/>
    <cellStyle name="Comma 2 2 2 7 2 2 2" xfId="2351"/>
    <cellStyle name="Comma 2 2 2 7 2 2 2 2" xfId="2352"/>
    <cellStyle name="Comma 2 2 2 7 2 2 2 3" xfId="2353"/>
    <cellStyle name="Comma 2 2 2 7 2 2 2 4" xfId="2354"/>
    <cellStyle name="Comma 2 2 2 7 2 2 3" xfId="2355"/>
    <cellStyle name="Comma 2 2 2 7 2 2 4" xfId="2356"/>
    <cellStyle name="Comma 2 2 2 7 2 2 5" xfId="2357"/>
    <cellStyle name="Comma 2 2 2 7 2 3" xfId="2358"/>
    <cellStyle name="Comma 2 2 2 7 2 3 2" xfId="2359"/>
    <cellStyle name="Comma 2 2 2 7 2 3 3" xfId="2360"/>
    <cellStyle name="Comma 2 2 2 7 2 3 4" xfId="2361"/>
    <cellStyle name="Comma 2 2 2 7 2 4" xfId="2362"/>
    <cellStyle name="Comma 2 2 2 7 2 5" xfId="2363"/>
    <cellStyle name="Comma 2 2 2 7 2 6" xfId="2364"/>
    <cellStyle name="Comma 2 2 2 7 3" xfId="2365"/>
    <cellStyle name="Comma 2 2 2 7 3 2" xfId="2366"/>
    <cellStyle name="Comma 2 2 2 7 3 2 2" xfId="2367"/>
    <cellStyle name="Comma 2 2 2 7 3 2 2 2" xfId="2368"/>
    <cellStyle name="Comma 2 2 2 7 3 2 2 3" xfId="2369"/>
    <cellStyle name="Comma 2 2 2 7 3 2 2 4" xfId="2370"/>
    <cellStyle name="Comma 2 2 2 7 3 2 3" xfId="2371"/>
    <cellStyle name="Comma 2 2 2 7 3 2 4" xfId="2372"/>
    <cellStyle name="Comma 2 2 2 7 3 2 5" xfId="2373"/>
    <cellStyle name="Comma 2 2 2 7 3 3" xfId="2374"/>
    <cellStyle name="Comma 2 2 2 7 3 3 2" xfId="2375"/>
    <cellStyle name="Comma 2 2 2 7 3 3 3" xfId="2376"/>
    <cellStyle name="Comma 2 2 2 7 3 3 4" xfId="2377"/>
    <cellStyle name="Comma 2 2 2 7 3 4" xfId="2378"/>
    <cellStyle name="Comma 2 2 2 7 3 5" xfId="2379"/>
    <cellStyle name="Comma 2 2 2 7 3 6" xfId="2380"/>
    <cellStyle name="Comma 2 2 2 7 4" xfId="2381"/>
    <cellStyle name="Comma 2 2 2 7 5" xfId="2382"/>
    <cellStyle name="Comma 2 2 2 7 5 2" xfId="2383"/>
    <cellStyle name="Comma 2 2 2 7 5 2 2" xfId="2384"/>
    <cellStyle name="Comma 2 2 2 7 5 2 3" xfId="2385"/>
    <cellStyle name="Comma 2 2 2 7 5 2 4" xfId="2386"/>
    <cellStyle name="Comma 2 2 2 7 5 3" xfId="2387"/>
    <cellStyle name="Comma 2 2 2 7 5 4" xfId="2388"/>
    <cellStyle name="Comma 2 2 2 7 5 5" xfId="2389"/>
    <cellStyle name="Comma 2 2 2 7 6" xfId="2390"/>
    <cellStyle name="Comma 2 2 2 7 6 2" xfId="2391"/>
    <cellStyle name="Comma 2 2 2 7 6 3" xfId="2392"/>
    <cellStyle name="Comma 2 2 2 7 6 4" xfId="2393"/>
    <cellStyle name="Comma 2 2 2 7 7" xfId="2394"/>
    <cellStyle name="Comma 2 2 2 7 8" xfId="2395"/>
    <cellStyle name="Comma 2 2 2 7 9" xfId="2396"/>
    <cellStyle name="Comma 2 2 2 8" xfId="2397"/>
    <cellStyle name="Comma 2 2 2 8 2" xfId="2398"/>
    <cellStyle name="Comma 2 2 2 8 2 2" xfId="2399"/>
    <cellStyle name="Comma 2 2 2 8 2 2 2" xfId="2400"/>
    <cellStyle name="Comma 2 2 2 8 2 2 2 2" xfId="2401"/>
    <cellStyle name="Comma 2 2 2 8 2 2 2 3" xfId="2402"/>
    <cellStyle name="Comma 2 2 2 8 2 2 2 4" xfId="2403"/>
    <cellStyle name="Comma 2 2 2 8 2 2 3" xfId="2404"/>
    <cellStyle name="Comma 2 2 2 8 2 2 4" xfId="2405"/>
    <cellStyle name="Comma 2 2 2 8 2 2 5" xfId="2406"/>
    <cellStyle name="Comma 2 2 2 8 2 3" xfId="2407"/>
    <cellStyle name="Comma 2 2 2 8 2 3 2" xfId="2408"/>
    <cellStyle name="Comma 2 2 2 8 2 3 3" xfId="2409"/>
    <cellStyle name="Comma 2 2 2 8 2 3 4" xfId="2410"/>
    <cellStyle name="Comma 2 2 2 8 2 4" xfId="2411"/>
    <cellStyle name="Comma 2 2 2 8 2 5" xfId="2412"/>
    <cellStyle name="Comma 2 2 2 8 2 6" xfId="2413"/>
    <cellStyle name="Comma 2 2 2 8 3" xfId="2414"/>
    <cellStyle name="Comma 2 2 2 8 3 2" xfId="2415"/>
    <cellStyle name="Comma 2 2 2 8 3 2 2" xfId="2416"/>
    <cellStyle name="Comma 2 2 2 8 3 2 2 2" xfId="2417"/>
    <cellStyle name="Comma 2 2 2 8 3 2 2 3" xfId="2418"/>
    <cellStyle name="Comma 2 2 2 8 3 2 2 4" xfId="2419"/>
    <cellStyle name="Comma 2 2 2 8 3 2 3" xfId="2420"/>
    <cellStyle name="Comma 2 2 2 8 3 2 4" xfId="2421"/>
    <cellStyle name="Comma 2 2 2 8 3 2 5" xfId="2422"/>
    <cellStyle name="Comma 2 2 2 8 3 3" xfId="2423"/>
    <cellStyle name="Comma 2 2 2 8 3 3 2" xfId="2424"/>
    <cellStyle name="Comma 2 2 2 8 3 3 3" xfId="2425"/>
    <cellStyle name="Comma 2 2 2 8 3 3 4" xfId="2426"/>
    <cellStyle name="Comma 2 2 2 8 3 4" xfId="2427"/>
    <cellStyle name="Comma 2 2 2 8 3 5" xfId="2428"/>
    <cellStyle name="Comma 2 2 2 8 3 6" xfId="2429"/>
    <cellStyle name="Comma 2 2 2 8 4" xfId="2430"/>
    <cellStyle name="Comma 2 2 2 8 5" xfId="2431"/>
    <cellStyle name="Comma 2 2 2 8 5 2" xfId="2432"/>
    <cellStyle name="Comma 2 2 2 8 5 2 2" xfId="2433"/>
    <cellStyle name="Comma 2 2 2 8 5 2 3" xfId="2434"/>
    <cellStyle name="Comma 2 2 2 8 5 2 4" xfId="2435"/>
    <cellStyle name="Comma 2 2 2 8 5 3" xfId="2436"/>
    <cellStyle name="Comma 2 2 2 8 5 4" xfId="2437"/>
    <cellStyle name="Comma 2 2 2 8 5 5" xfId="2438"/>
    <cellStyle name="Comma 2 2 2 8 6" xfId="2439"/>
    <cellStyle name="Comma 2 2 2 8 6 2" xfId="2440"/>
    <cellStyle name="Comma 2 2 2 8 6 3" xfId="2441"/>
    <cellStyle name="Comma 2 2 2 8 6 4" xfId="2442"/>
    <cellStyle name="Comma 2 2 2 8 7" xfId="2443"/>
    <cellStyle name="Comma 2 2 2 8 8" xfId="2444"/>
    <cellStyle name="Comma 2 2 2 8 9" xfId="2445"/>
    <cellStyle name="Comma 2 2 2 9" xfId="2446"/>
    <cellStyle name="Comma 2 2 2 9 2" xfId="2447"/>
    <cellStyle name="Comma 2 2 2 9 3" xfId="2448"/>
    <cellStyle name="Comma 2 2 2 9 3 2" xfId="2449"/>
    <cellStyle name="Comma 2 2 2 9 3 2 2" xfId="2450"/>
    <cellStyle name="Comma 2 2 2 9 3 2 3" xfId="2451"/>
    <cellStyle name="Comma 2 2 2 9 3 2 4" xfId="2452"/>
    <cellStyle name="Comma 2 2 2 9 3 3" xfId="2453"/>
    <cellStyle name="Comma 2 2 2 9 3 4" xfId="2454"/>
    <cellStyle name="Comma 2 2 2 9 3 5" xfId="2455"/>
    <cellStyle name="Comma 2 2 2 9 4" xfId="2456"/>
    <cellStyle name="Comma 2 2 2 9 4 2" xfId="2457"/>
    <cellStyle name="Comma 2 2 2 9 4 3" xfId="2458"/>
    <cellStyle name="Comma 2 2 2 9 4 4" xfId="2459"/>
    <cellStyle name="Comma 2 2 2 9 5" xfId="2460"/>
    <cellStyle name="Comma 2 2 2 9 6" xfId="2461"/>
    <cellStyle name="Comma 2 2 2 9 7" xfId="2462"/>
    <cellStyle name="Comma 2 2 20" xfId="2463"/>
    <cellStyle name="Comma 2 2 20 2" xfId="2464"/>
    <cellStyle name="Comma 2 2 20 3" xfId="2465"/>
    <cellStyle name="Comma 2 2 20 4" xfId="2466"/>
    <cellStyle name="Comma 2 2 21" xfId="2467"/>
    <cellStyle name="Comma 2 2 22" xfId="2468"/>
    <cellStyle name="Comma 2 2 23" xfId="2469"/>
    <cellStyle name="Comma 2 2 3" xfId="2470"/>
    <cellStyle name="Comma 2 2 3 10" xfId="2471"/>
    <cellStyle name="Comma 2 2 3 10 2" xfId="2472"/>
    <cellStyle name="Comma 2 2 3 10 2 2" xfId="2473"/>
    <cellStyle name="Comma 2 2 3 10 2 3" xfId="2474"/>
    <cellStyle name="Comma 2 2 3 10 2 4" xfId="2475"/>
    <cellStyle name="Comma 2 2 3 11" xfId="2476"/>
    <cellStyle name="Comma 2 2 3 11 2" xfId="2477"/>
    <cellStyle name="Comma 2 2 3 11 2 2" xfId="2478"/>
    <cellStyle name="Comma 2 2 3 11 2 3" xfId="2479"/>
    <cellStyle name="Comma 2 2 3 11 2 4" xfId="2480"/>
    <cellStyle name="Comma 2 2 3 12" xfId="2481"/>
    <cellStyle name="Comma 2 2 3 12 2" xfId="2482"/>
    <cellStyle name="Comma 2 2 3 12 2 2" xfId="2483"/>
    <cellStyle name="Comma 2 2 3 12 2 3" xfId="2484"/>
    <cellStyle name="Comma 2 2 3 12 2 4" xfId="2485"/>
    <cellStyle name="Comma 2 2 3 13" xfId="2486"/>
    <cellStyle name="Comma 2 2 3 13 2" xfId="2487"/>
    <cellStyle name="Comma 2 2 3 13 2 2" xfId="2488"/>
    <cellStyle name="Comma 2 2 3 13 2 3" xfId="2489"/>
    <cellStyle name="Comma 2 2 3 13 2 4" xfId="2490"/>
    <cellStyle name="Comma 2 2 3 14" xfId="2491"/>
    <cellStyle name="Comma 2 2 3 14 2" xfId="2492"/>
    <cellStyle name="Comma 2 2 3 14 2 2" xfId="2493"/>
    <cellStyle name="Comma 2 2 3 14 2 3" xfId="2494"/>
    <cellStyle name="Comma 2 2 3 14 2 4" xfId="2495"/>
    <cellStyle name="Comma 2 2 3 15" xfId="2496"/>
    <cellStyle name="Comma 2 2 3 15 2" xfId="2497"/>
    <cellStyle name="Comma 2 2 3 15 2 2" xfId="2498"/>
    <cellStyle name="Comma 2 2 3 15 2 3" xfId="2499"/>
    <cellStyle name="Comma 2 2 3 15 2 4" xfId="2500"/>
    <cellStyle name="Comma 2 2 3 15 3" xfId="2501"/>
    <cellStyle name="Comma 2 2 3 15 4" xfId="2502"/>
    <cellStyle name="Comma 2 2 3 15 5" xfId="2503"/>
    <cellStyle name="Comma 2 2 3 16" xfId="2504"/>
    <cellStyle name="Comma 2 2 3 16 2" xfId="2505"/>
    <cellStyle name="Comma 2 2 3 16 3" xfId="2506"/>
    <cellStyle name="Comma 2 2 3 16 4" xfId="2507"/>
    <cellStyle name="Comma 2 2 3 17" xfId="2508"/>
    <cellStyle name="Comma 2 2 3 17 2" xfId="2509"/>
    <cellStyle name="Comma 2 2 3 17 3" xfId="2510"/>
    <cellStyle name="Comma 2 2 3 17 4" xfId="2511"/>
    <cellStyle name="Comma 2 2 3 18" xfId="2512"/>
    <cellStyle name="Comma 2 2 3 19" xfId="2513"/>
    <cellStyle name="Comma 2 2 3 2" xfId="2514"/>
    <cellStyle name="Comma 2 2 3 2 10" xfId="2515"/>
    <cellStyle name="Comma 2 2 3 2 2" xfId="2516"/>
    <cellStyle name="Comma 2 2 3 2 2 2" xfId="2517"/>
    <cellStyle name="Comma 2 2 3 2 2 2 2" xfId="2518"/>
    <cellStyle name="Comma 2 2 3 2 2 2 2 2" xfId="2519"/>
    <cellStyle name="Comma 2 2 3 2 2 2 2 2 2" xfId="2520"/>
    <cellStyle name="Comma 2 2 3 2 2 2 2 2 3" xfId="2521"/>
    <cellStyle name="Comma 2 2 3 2 2 2 2 2 4" xfId="2522"/>
    <cellStyle name="Comma 2 2 3 2 2 2 2 3" xfId="2523"/>
    <cellStyle name="Comma 2 2 3 2 2 2 2 4" xfId="2524"/>
    <cellStyle name="Comma 2 2 3 2 2 2 2 5" xfId="2525"/>
    <cellStyle name="Comma 2 2 3 2 2 2 3" xfId="2526"/>
    <cellStyle name="Comma 2 2 3 2 2 2 3 2" xfId="2527"/>
    <cellStyle name="Comma 2 2 3 2 2 2 3 3" xfId="2528"/>
    <cellStyle name="Comma 2 2 3 2 2 2 3 4" xfId="2529"/>
    <cellStyle name="Comma 2 2 3 2 2 2 4" xfId="2530"/>
    <cellStyle name="Comma 2 2 3 2 2 2 5" xfId="2531"/>
    <cellStyle name="Comma 2 2 3 2 2 2 6" xfId="2532"/>
    <cellStyle name="Comma 2 2 3 2 2 3" xfId="2533"/>
    <cellStyle name="Comma 2 2 3 2 2 3 2" xfId="2534"/>
    <cellStyle name="Comma 2 2 3 2 2 3 2 2" xfId="2535"/>
    <cellStyle name="Comma 2 2 3 2 2 3 2 2 2" xfId="2536"/>
    <cellStyle name="Comma 2 2 3 2 2 3 2 2 3" xfId="2537"/>
    <cellStyle name="Comma 2 2 3 2 2 3 2 2 4" xfId="2538"/>
    <cellStyle name="Comma 2 2 3 2 2 3 2 3" xfId="2539"/>
    <cellStyle name="Comma 2 2 3 2 2 3 2 4" xfId="2540"/>
    <cellStyle name="Comma 2 2 3 2 2 3 2 5" xfId="2541"/>
    <cellStyle name="Comma 2 2 3 2 2 3 3" xfId="2542"/>
    <cellStyle name="Comma 2 2 3 2 2 3 3 2" xfId="2543"/>
    <cellStyle name="Comma 2 2 3 2 2 3 3 3" xfId="2544"/>
    <cellStyle name="Comma 2 2 3 2 2 3 3 4" xfId="2545"/>
    <cellStyle name="Comma 2 2 3 2 2 3 4" xfId="2546"/>
    <cellStyle name="Comma 2 2 3 2 2 3 5" xfId="2547"/>
    <cellStyle name="Comma 2 2 3 2 2 3 6" xfId="2548"/>
    <cellStyle name="Comma 2 2 3 2 2 4" xfId="2549"/>
    <cellStyle name="Comma 2 2 3 2 2 4 2" xfId="2550"/>
    <cellStyle name="Comma 2 2 3 2 2 4 2 2" xfId="2551"/>
    <cellStyle name="Comma 2 2 3 2 2 4 2 3" xfId="2552"/>
    <cellStyle name="Comma 2 2 3 2 2 4 2 4" xfId="2553"/>
    <cellStyle name="Comma 2 2 3 2 2 4 3" xfId="2554"/>
    <cellStyle name="Comma 2 2 3 2 2 4 4" xfId="2555"/>
    <cellStyle name="Comma 2 2 3 2 2 4 5" xfId="2556"/>
    <cellStyle name="Comma 2 2 3 2 2 5" xfId="2557"/>
    <cellStyle name="Comma 2 2 3 2 2 5 2" xfId="2558"/>
    <cellStyle name="Comma 2 2 3 2 2 5 3" xfId="2559"/>
    <cellStyle name="Comma 2 2 3 2 2 5 4" xfId="2560"/>
    <cellStyle name="Comma 2 2 3 2 2 6" xfId="2561"/>
    <cellStyle name="Comma 2 2 3 2 2 7" xfId="2562"/>
    <cellStyle name="Comma 2 2 3 2 2 8" xfId="2563"/>
    <cellStyle name="Comma 2 2 3 2 3" xfId="2564"/>
    <cellStyle name="Comma 2 2 3 2 3 2" xfId="2565"/>
    <cellStyle name="Comma 2 2 3 2 3 2 2" xfId="2566"/>
    <cellStyle name="Comma 2 2 3 2 3 2 2 2" xfId="2567"/>
    <cellStyle name="Comma 2 2 3 2 3 2 2 3" xfId="2568"/>
    <cellStyle name="Comma 2 2 3 2 3 2 2 4" xfId="2569"/>
    <cellStyle name="Comma 2 2 3 2 3 2 3" xfId="2570"/>
    <cellStyle name="Comma 2 2 3 2 3 2 4" xfId="2571"/>
    <cellStyle name="Comma 2 2 3 2 3 2 5" xfId="2572"/>
    <cellStyle name="Comma 2 2 3 2 3 3" xfId="2573"/>
    <cellStyle name="Comma 2 2 3 2 3 3 2" xfId="2574"/>
    <cellStyle name="Comma 2 2 3 2 3 3 3" xfId="2575"/>
    <cellStyle name="Comma 2 2 3 2 3 3 4" xfId="2576"/>
    <cellStyle name="Comma 2 2 3 2 3 4" xfId="2577"/>
    <cellStyle name="Comma 2 2 3 2 3 4 2" xfId="2578"/>
    <cellStyle name="Comma 2 2 3 2 3 4 3" xfId="2579"/>
    <cellStyle name="Comma 2 2 3 2 3 4 4" xfId="2580"/>
    <cellStyle name="Comma 2 2 3 2 3 5" xfId="2581"/>
    <cellStyle name="Comma 2 2 3 2 3 6" xfId="2582"/>
    <cellStyle name="Comma 2 2 3 2 3 7" xfId="2583"/>
    <cellStyle name="Comma 2 2 3 2 4" xfId="2584"/>
    <cellStyle name="Comma 2 2 3 2 4 2" xfId="2585"/>
    <cellStyle name="Comma 2 2 3 2 4 2 2" xfId="2586"/>
    <cellStyle name="Comma 2 2 3 2 4 2 2 2" xfId="2587"/>
    <cellStyle name="Comma 2 2 3 2 4 2 2 3" xfId="2588"/>
    <cellStyle name="Comma 2 2 3 2 4 2 2 4" xfId="2589"/>
    <cellStyle name="Comma 2 2 3 2 4 2 3" xfId="2590"/>
    <cellStyle name="Comma 2 2 3 2 4 2 4" xfId="2591"/>
    <cellStyle name="Comma 2 2 3 2 4 2 5" xfId="2592"/>
    <cellStyle name="Comma 2 2 3 2 4 3" xfId="2593"/>
    <cellStyle name="Comma 2 2 3 2 4 3 2" xfId="2594"/>
    <cellStyle name="Comma 2 2 3 2 4 3 3" xfId="2595"/>
    <cellStyle name="Comma 2 2 3 2 4 3 4" xfId="2596"/>
    <cellStyle name="Comma 2 2 3 2 4 4" xfId="2597"/>
    <cellStyle name="Comma 2 2 3 2 4 4 2" xfId="2598"/>
    <cellStyle name="Comma 2 2 3 2 4 4 3" xfId="2599"/>
    <cellStyle name="Comma 2 2 3 2 4 4 4" xfId="2600"/>
    <cellStyle name="Comma 2 2 3 2 4 5" xfId="2601"/>
    <cellStyle name="Comma 2 2 3 2 4 6" xfId="2602"/>
    <cellStyle name="Comma 2 2 3 2 4 7" xfId="2603"/>
    <cellStyle name="Comma 2 2 3 2 5" xfId="2604"/>
    <cellStyle name="Comma 2 2 3 2 6" xfId="2605"/>
    <cellStyle name="Comma 2 2 3 2 6 2" xfId="2606"/>
    <cellStyle name="Comma 2 2 3 2 6 2 2" xfId="2607"/>
    <cellStyle name="Comma 2 2 3 2 6 2 3" xfId="2608"/>
    <cellStyle name="Comma 2 2 3 2 6 2 4" xfId="2609"/>
    <cellStyle name="Comma 2 2 3 2 6 3" xfId="2610"/>
    <cellStyle name="Comma 2 2 3 2 6 4" xfId="2611"/>
    <cellStyle name="Comma 2 2 3 2 6 5" xfId="2612"/>
    <cellStyle name="Comma 2 2 3 2 7" xfId="2613"/>
    <cellStyle name="Comma 2 2 3 2 7 2" xfId="2614"/>
    <cellStyle name="Comma 2 2 3 2 7 3" xfId="2615"/>
    <cellStyle name="Comma 2 2 3 2 7 4" xfId="2616"/>
    <cellStyle name="Comma 2 2 3 2 8" xfId="2617"/>
    <cellStyle name="Comma 2 2 3 2 9" xfId="2618"/>
    <cellStyle name="Comma 2 2 3 20" xfId="2619"/>
    <cellStyle name="Comma 2 2 3 3" xfId="2620"/>
    <cellStyle name="Comma 2 2 3 3 10" xfId="2621"/>
    <cellStyle name="Comma 2 2 3 3 2" xfId="2622"/>
    <cellStyle name="Comma 2 2 3 3 2 2" xfId="2623"/>
    <cellStyle name="Comma 2 2 3 3 2 2 2" xfId="2624"/>
    <cellStyle name="Comma 2 2 3 3 2 2 2 2" xfId="2625"/>
    <cellStyle name="Comma 2 2 3 3 2 2 2 2 2" xfId="2626"/>
    <cellStyle name="Comma 2 2 3 3 2 2 2 2 3" xfId="2627"/>
    <cellStyle name="Comma 2 2 3 3 2 2 2 2 4" xfId="2628"/>
    <cellStyle name="Comma 2 2 3 3 2 2 2 3" xfId="2629"/>
    <cellStyle name="Comma 2 2 3 3 2 2 2 4" xfId="2630"/>
    <cellStyle name="Comma 2 2 3 3 2 2 2 5" xfId="2631"/>
    <cellStyle name="Comma 2 2 3 3 2 2 3" xfId="2632"/>
    <cellStyle name="Comma 2 2 3 3 2 2 3 2" xfId="2633"/>
    <cellStyle name="Comma 2 2 3 3 2 2 3 3" xfId="2634"/>
    <cellStyle name="Comma 2 2 3 3 2 2 3 4" xfId="2635"/>
    <cellStyle name="Comma 2 2 3 3 2 2 4" xfId="2636"/>
    <cellStyle name="Comma 2 2 3 3 2 2 5" xfId="2637"/>
    <cellStyle name="Comma 2 2 3 3 2 2 6" xfId="2638"/>
    <cellStyle name="Comma 2 2 3 3 2 3" xfId="2639"/>
    <cellStyle name="Comma 2 2 3 3 2 3 2" xfId="2640"/>
    <cellStyle name="Comma 2 2 3 3 2 3 2 2" xfId="2641"/>
    <cellStyle name="Comma 2 2 3 3 2 3 2 2 2" xfId="2642"/>
    <cellStyle name="Comma 2 2 3 3 2 3 2 2 3" xfId="2643"/>
    <cellStyle name="Comma 2 2 3 3 2 3 2 2 4" xfId="2644"/>
    <cellStyle name="Comma 2 2 3 3 2 3 2 3" xfId="2645"/>
    <cellStyle name="Comma 2 2 3 3 2 3 2 4" xfId="2646"/>
    <cellStyle name="Comma 2 2 3 3 2 3 2 5" xfId="2647"/>
    <cellStyle name="Comma 2 2 3 3 2 3 3" xfId="2648"/>
    <cellStyle name="Comma 2 2 3 3 2 3 3 2" xfId="2649"/>
    <cellStyle name="Comma 2 2 3 3 2 3 3 3" xfId="2650"/>
    <cellStyle name="Comma 2 2 3 3 2 3 3 4" xfId="2651"/>
    <cellStyle name="Comma 2 2 3 3 2 3 4" xfId="2652"/>
    <cellStyle name="Comma 2 2 3 3 2 3 5" xfId="2653"/>
    <cellStyle name="Comma 2 2 3 3 2 3 6" xfId="2654"/>
    <cellStyle name="Comma 2 2 3 3 2 4" xfId="2655"/>
    <cellStyle name="Comma 2 2 3 3 2 4 2" xfId="2656"/>
    <cellStyle name="Comma 2 2 3 3 2 4 2 2" xfId="2657"/>
    <cellStyle name="Comma 2 2 3 3 2 4 2 3" xfId="2658"/>
    <cellStyle name="Comma 2 2 3 3 2 4 2 4" xfId="2659"/>
    <cellStyle name="Comma 2 2 3 3 2 4 3" xfId="2660"/>
    <cellStyle name="Comma 2 2 3 3 2 4 4" xfId="2661"/>
    <cellStyle name="Comma 2 2 3 3 2 4 5" xfId="2662"/>
    <cellStyle name="Comma 2 2 3 3 2 5" xfId="2663"/>
    <cellStyle name="Comma 2 2 3 3 2 5 2" xfId="2664"/>
    <cellStyle name="Comma 2 2 3 3 2 5 3" xfId="2665"/>
    <cellStyle name="Comma 2 2 3 3 2 5 4" xfId="2666"/>
    <cellStyle name="Comma 2 2 3 3 2 6" xfId="2667"/>
    <cellStyle name="Comma 2 2 3 3 2 7" xfId="2668"/>
    <cellStyle name="Comma 2 2 3 3 2 8" xfId="2669"/>
    <cellStyle name="Comma 2 2 3 3 3" xfId="2670"/>
    <cellStyle name="Comma 2 2 3 3 3 2" xfId="2671"/>
    <cellStyle name="Comma 2 2 3 3 3 2 2" xfId="2672"/>
    <cellStyle name="Comma 2 2 3 3 3 2 2 2" xfId="2673"/>
    <cellStyle name="Comma 2 2 3 3 3 2 2 3" xfId="2674"/>
    <cellStyle name="Comma 2 2 3 3 3 2 2 4" xfId="2675"/>
    <cellStyle name="Comma 2 2 3 3 3 2 3" xfId="2676"/>
    <cellStyle name="Comma 2 2 3 3 3 2 4" xfId="2677"/>
    <cellStyle name="Comma 2 2 3 3 3 2 5" xfId="2678"/>
    <cellStyle name="Comma 2 2 3 3 3 3" xfId="2679"/>
    <cellStyle name="Comma 2 2 3 3 3 3 2" xfId="2680"/>
    <cellStyle name="Comma 2 2 3 3 3 3 3" xfId="2681"/>
    <cellStyle name="Comma 2 2 3 3 3 3 4" xfId="2682"/>
    <cellStyle name="Comma 2 2 3 3 3 4" xfId="2683"/>
    <cellStyle name="Comma 2 2 3 3 3 5" xfId="2684"/>
    <cellStyle name="Comma 2 2 3 3 3 6" xfId="2685"/>
    <cellStyle name="Comma 2 2 3 3 4" xfId="2686"/>
    <cellStyle name="Comma 2 2 3 3 4 2" xfId="2687"/>
    <cellStyle name="Comma 2 2 3 3 4 2 2" xfId="2688"/>
    <cellStyle name="Comma 2 2 3 3 4 2 2 2" xfId="2689"/>
    <cellStyle name="Comma 2 2 3 3 4 2 2 3" xfId="2690"/>
    <cellStyle name="Comma 2 2 3 3 4 2 2 4" xfId="2691"/>
    <cellStyle name="Comma 2 2 3 3 4 2 3" xfId="2692"/>
    <cellStyle name="Comma 2 2 3 3 4 2 4" xfId="2693"/>
    <cellStyle name="Comma 2 2 3 3 4 2 5" xfId="2694"/>
    <cellStyle name="Comma 2 2 3 3 4 3" xfId="2695"/>
    <cellStyle name="Comma 2 2 3 3 4 3 2" xfId="2696"/>
    <cellStyle name="Comma 2 2 3 3 4 3 3" xfId="2697"/>
    <cellStyle name="Comma 2 2 3 3 4 3 4" xfId="2698"/>
    <cellStyle name="Comma 2 2 3 3 4 4" xfId="2699"/>
    <cellStyle name="Comma 2 2 3 3 4 5" xfId="2700"/>
    <cellStyle name="Comma 2 2 3 3 4 6" xfId="2701"/>
    <cellStyle name="Comma 2 2 3 3 5" xfId="2702"/>
    <cellStyle name="Comma 2 2 3 3 6" xfId="2703"/>
    <cellStyle name="Comma 2 2 3 3 6 2" xfId="2704"/>
    <cellStyle name="Comma 2 2 3 3 6 2 2" xfId="2705"/>
    <cellStyle name="Comma 2 2 3 3 6 2 3" xfId="2706"/>
    <cellStyle name="Comma 2 2 3 3 6 2 4" xfId="2707"/>
    <cellStyle name="Comma 2 2 3 3 6 3" xfId="2708"/>
    <cellStyle name="Comma 2 2 3 3 6 4" xfId="2709"/>
    <cellStyle name="Comma 2 2 3 3 6 5" xfId="2710"/>
    <cellStyle name="Comma 2 2 3 3 7" xfId="2711"/>
    <cellStyle name="Comma 2 2 3 3 7 2" xfId="2712"/>
    <cellStyle name="Comma 2 2 3 3 7 3" xfId="2713"/>
    <cellStyle name="Comma 2 2 3 3 7 4" xfId="2714"/>
    <cellStyle name="Comma 2 2 3 3 8" xfId="2715"/>
    <cellStyle name="Comma 2 2 3 3 9" xfId="2716"/>
    <cellStyle name="Comma 2 2 3 4" xfId="2717"/>
    <cellStyle name="Comma 2 2 3 4 2" xfId="2718"/>
    <cellStyle name="Comma 2 2 3 4 2 2" xfId="2719"/>
    <cellStyle name="Comma 2 2 3 4 2 3" xfId="2720"/>
    <cellStyle name="Comma 2 2 3 4 2 4" xfId="2721"/>
    <cellStyle name="Comma 2 2 3 5" xfId="2722"/>
    <cellStyle name="Comma 2 2 3 5 10" xfId="2723"/>
    <cellStyle name="Comma 2 2 3 5 2" xfId="2724"/>
    <cellStyle name="Comma 2 2 3 5 2 2" xfId="2725"/>
    <cellStyle name="Comma 2 2 3 5 2 2 2" xfId="2726"/>
    <cellStyle name="Comma 2 2 3 5 2 2 2 2" xfId="2727"/>
    <cellStyle name="Comma 2 2 3 5 2 2 2 2 2" xfId="2728"/>
    <cellStyle name="Comma 2 2 3 5 2 2 2 2 3" xfId="2729"/>
    <cellStyle name="Comma 2 2 3 5 2 2 2 2 4" xfId="2730"/>
    <cellStyle name="Comma 2 2 3 5 2 2 2 3" xfId="2731"/>
    <cellStyle name="Comma 2 2 3 5 2 2 2 4" xfId="2732"/>
    <cellStyle name="Comma 2 2 3 5 2 2 2 5" xfId="2733"/>
    <cellStyle name="Comma 2 2 3 5 2 2 3" xfId="2734"/>
    <cellStyle name="Comma 2 2 3 5 2 2 3 2" xfId="2735"/>
    <cellStyle name="Comma 2 2 3 5 2 2 3 3" xfId="2736"/>
    <cellStyle name="Comma 2 2 3 5 2 2 3 4" xfId="2737"/>
    <cellStyle name="Comma 2 2 3 5 2 2 4" xfId="2738"/>
    <cellStyle name="Comma 2 2 3 5 2 2 5" xfId="2739"/>
    <cellStyle name="Comma 2 2 3 5 2 2 6" xfId="2740"/>
    <cellStyle name="Comma 2 2 3 5 2 3" xfId="2741"/>
    <cellStyle name="Comma 2 2 3 5 2 3 2" xfId="2742"/>
    <cellStyle name="Comma 2 2 3 5 2 3 2 2" xfId="2743"/>
    <cellStyle name="Comma 2 2 3 5 2 3 2 2 2" xfId="2744"/>
    <cellStyle name="Comma 2 2 3 5 2 3 2 2 3" xfId="2745"/>
    <cellStyle name="Comma 2 2 3 5 2 3 2 2 4" xfId="2746"/>
    <cellStyle name="Comma 2 2 3 5 2 3 2 3" xfId="2747"/>
    <cellStyle name="Comma 2 2 3 5 2 3 2 4" xfId="2748"/>
    <cellStyle name="Comma 2 2 3 5 2 3 2 5" xfId="2749"/>
    <cellStyle name="Comma 2 2 3 5 2 3 3" xfId="2750"/>
    <cellStyle name="Comma 2 2 3 5 2 3 3 2" xfId="2751"/>
    <cellStyle name="Comma 2 2 3 5 2 3 3 3" xfId="2752"/>
    <cellStyle name="Comma 2 2 3 5 2 3 3 4" xfId="2753"/>
    <cellStyle name="Comma 2 2 3 5 2 3 4" xfId="2754"/>
    <cellStyle name="Comma 2 2 3 5 2 3 5" xfId="2755"/>
    <cellStyle name="Comma 2 2 3 5 2 3 6" xfId="2756"/>
    <cellStyle name="Comma 2 2 3 5 2 4" xfId="2757"/>
    <cellStyle name="Comma 2 2 3 5 2 4 2" xfId="2758"/>
    <cellStyle name="Comma 2 2 3 5 2 4 2 2" xfId="2759"/>
    <cellStyle name="Comma 2 2 3 5 2 4 2 3" xfId="2760"/>
    <cellStyle name="Comma 2 2 3 5 2 4 2 4" xfId="2761"/>
    <cellStyle name="Comma 2 2 3 5 2 4 3" xfId="2762"/>
    <cellStyle name="Comma 2 2 3 5 2 4 4" xfId="2763"/>
    <cellStyle name="Comma 2 2 3 5 2 4 5" xfId="2764"/>
    <cellStyle name="Comma 2 2 3 5 2 5" xfId="2765"/>
    <cellStyle name="Comma 2 2 3 5 2 5 2" xfId="2766"/>
    <cellStyle name="Comma 2 2 3 5 2 5 3" xfId="2767"/>
    <cellStyle name="Comma 2 2 3 5 2 5 4" xfId="2768"/>
    <cellStyle name="Comma 2 2 3 5 2 6" xfId="2769"/>
    <cellStyle name="Comma 2 2 3 5 2 7" xfId="2770"/>
    <cellStyle name="Comma 2 2 3 5 2 8" xfId="2771"/>
    <cellStyle name="Comma 2 2 3 5 3" xfId="2772"/>
    <cellStyle name="Comma 2 2 3 5 3 2" xfId="2773"/>
    <cellStyle name="Comma 2 2 3 5 3 2 2" xfId="2774"/>
    <cellStyle name="Comma 2 2 3 5 3 2 2 2" xfId="2775"/>
    <cellStyle name="Comma 2 2 3 5 3 2 2 3" xfId="2776"/>
    <cellStyle name="Comma 2 2 3 5 3 2 2 4" xfId="2777"/>
    <cellStyle name="Comma 2 2 3 5 3 2 3" xfId="2778"/>
    <cellStyle name="Comma 2 2 3 5 3 2 4" xfId="2779"/>
    <cellStyle name="Comma 2 2 3 5 3 2 5" xfId="2780"/>
    <cellStyle name="Comma 2 2 3 5 3 3" xfId="2781"/>
    <cellStyle name="Comma 2 2 3 5 3 3 2" xfId="2782"/>
    <cellStyle name="Comma 2 2 3 5 3 3 3" xfId="2783"/>
    <cellStyle name="Comma 2 2 3 5 3 3 4" xfId="2784"/>
    <cellStyle name="Comma 2 2 3 5 3 4" xfId="2785"/>
    <cellStyle name="Comma 2 2 3 5 3 5" xfId="2786"/>
    <cellStyle name="Comma 2 2 3 5 3 6" xfId="2787"/>
    <cellStyle name="Comma 2 2 3 5 4" xfId="2788"/>
    <cellStyle name="Comma 2 2 3 5 4 2" xfId="2789"/>
    <cellStyle name="Comma 2 2 3 5 4 2 2" xfId="2790"/>
    <cellStyle name="Comma 2 2 3 5 4 2 2 2" xfId="2791"/>
    <cellStyle name="Comma 2 2 3 5 4 2 2 3" xfId="2792"/>
    <cellStyle name="Comma 2 2 3 5 4 2 2 4" xfId="2793"/>
    <cellStyle name="Comma 2 2 3 5 4 2 3" xfId="2794"/>
    <cellStyle name="Comma 2 2 3 5 4 2 4" xfId="2795"/>
    <cellStyle name="Comma 2 2 3 5 4 2 5" xfId="2796"/>
    <cellStyle name="Comma 2 2 3 5 4 3" xfId="2797"/>
    <cellStyle name="Comma 2 2 3 5 4 3 2" xfId="2798"/>
    <cellStyle name="Comma 2 2 3 5 4 3 3" xfId="2799"/>
    <cellStyle name="Comma 2 2 3 5 4 3 4" xfId="2800"/>
    <cellStyle name="Comma 2 2 3 5 4 4" xfId="2801"/>
    <cellStyle name="Comma 2 2 3 5 4 5" xfId="2802"/>
    <cellStyle name="Comma 2 2 3 5 4 6" xfId="2803"/>
    <cellStyle name="Comma 2 2 3 5 5" xfId="2804"/>
    <cellStyle name="Comma 2 2 3 5 6" xfId="2805"/>
    <cellStyle name="Comma 2 2 3 5 6 2" xfId="2806"/>
    <cellStyle name="Comma 2 2 3 5 6 2 2" xfId="2807"/>
    <cellStyle name="Comma 2 2 3 5 6 2 3" xfId="2808"/>
    <cellStyle name="Comma 2 2 3 5 6 2 4" xfId="2809"/>
    <cellStyle name="Comma 2 2 3 5 6 3" xfId="2810"/>
    <cellStyle name="Comma 2 2 3 5 6 4" xfId="2811"/>
    <cellStyle name="Comma 2 2 3 5 6 5" xfId="2812"/>
    <cellStyle name="Comma 2 2 3 5 7" xfId="2813"/>
    <cellStyle name="Comma 2 2 3 5 7 2" xfId="2814"/>
    <cellStyle name="Comma 2 2 3 5 7 3" xfId="2815"/>
    <cellStyle name="Comma 2 2 3 5 7 4" xfId="2816"/>
    <cellStyle name="Comma 2 2 3 5 8" xfId="2817"/>
    <cellStyle name="Comma 2 2 3 5 9" xfId="2818"/>
    <cellStyle name="Comma 2 2 3 6" xfId="2819"/>
    <cellStyle name="Comma 2 2 3 6 2" xfId="2820"/>
    <cellStyle name="Comma 2 2 3 6 2 2" xfId="2821"/>
    <cellStyle name="Comma 2 2 3 6 2 2 2" xfId="2822"/>
    <cellStyle name="Comma 2 2 3 6 2 2 2 2" xfId="2823"/>
    <cellStyle name="Comma 2 2 3 6 2 2 2 3" xfId="2824"/>
    <cellStyle name="Comma 2 2 3 6 2 2 2 4" xfId="2825"/>
    <cellStyle name="Comma 2 2 3 6 2 2 3" xfId="2826"/>
    <cellStyle name="Comma 2 2 3 6 2 2 4" xfId="2827"/>
    <cellStyle name="Comma 2 2 3 6 2 2 5" xfId="2828"/>
    <cellStyle name="Comma 2 2 3 6 2 3" xfId="2829"/>
    <cellStyle name="Comma 2 2 3 6 2 3 2" xfId="2830"/>
    <cellStyle name="Comma 2 2 3 6 2 3 3" xfId="2831"/>
    <cellStyle name="Comma 2 2 3 6 2 3 4" xfId="2832"/>
    <cellStyle name="Comma 2 2 3 6 2 4" xfId="2833"/>
    <cellStyle name="Comma 2 2 3 6 2 5" xfId="2834"/>
    <cellStyle name="Comma 2 2 3 6 2 6" xfId="2835"/>
    <cellStyle name="Comma 2 2 3 6 3" xfId="2836"/>
    <cellStyle name="Comma 2 2 3 6 3 2" xfId="2837"/>
    <cellStyle name="Comma 2 2 3 6 3 2 2" xfId="2838"/>
    <cellStyle name="Comma 2 2 3 6 3 2 2 2" xfId="2839"/>
    <cellStyle name="Comma 2 2 3 6 3 2 2 3" xfId="2840"/>
    <cellStyle name="Comma 2 2 3 6 3 2 2 4" xfId="2841"/>
    <cellStyle name="Comma 2 2 3 6 3 2 3" xfId="2842"/>
    <cellStyle name="Comma 2 2 3 6 3 2 4" xfId="2843"/>
    <cellStyle name="Comma 2 2 3 6 3 2 5" xfId="2844"/>
    <cellStyle name="Comma 2 2 3 6 3 3" xfId="2845"/>
    <cellStyle name="Comma 2 2 3 6 3 3 2" xfId="2846"/>
    <cellStyle name="Comma 2 2 3 6 3 3 3" xfId="2847"/>
    <cellStyle name="Comma 2 2 3 6 3 3 4" xfId="2848"/>
    <cellStyle name="Comma 2 2 3 6 3 4" xfId="2849"/>
    <cellStyle name="Comma 2 2 3 6 3 5" xfId="2850"/>
    <cellStyle name="Comma 2 2 3 6 3 6" xfId="2851"/>
    <cellStyle name="Comma 2 2 3 6 4" xfId="2852"/>
    <cellStyle name="Comma 2 2 3 6 5" xfId="2853"/>
    <cellStyle name="Comma 2 2 3 6 5 2" xfId="2854"/>
    <cellStyle name="Comma 2 2 3 6 5 2 2" xfId="2855"/>
    <cellStyle name="Comma 2 2 3 6 5 2 3" xfId="2856"/>
    <cellStyle name="Comma 2 2 3 6 5 2 4" xfId="2857"/>
    <cellStyle name="Comma 2 2 3 6 5 3" xfId="2858"/>
    <cellStyle name="Comma 2 2 3 6 5 4" xfId="2859"/>
    <cellStyle name="Comma 2 2 3 6 5 5" xfId="2860"/>
    <cellStyle name="Comma 2 2 3 6 6" xfId="2861"/>
    <cellStyle name="Comma 2 2 3 6 6 2" xfId="2862"/>
    <cellStyle name="Comma 2 2 3 6 6 3" xfId="2863"/>
    <cellStyle name="Comma 2 2 3 6 6 4" xfId="2864"/>
    <cellStyle name="Comma 2 2 3 6 7" xfId="2865"/>
    <cellStyle name="Comma 2 2 3 6 8" xfId="2866"/>
    <cellStyle name="Comma 2 2 3 6 9" xfId="2867"/>
    <cellStyle name="Comma 2 2 3 7" xfId="2868"/>
    <cellStyle name="Comma 2 2 3 7 2" xfId="2869"/>
    <cellStyle name="Comma 2 2 3 7 2 2" xfId="2870"/>
    <cellStyle name="Comma 2 2 3 7 2 2 2" xfId="2871"/>
    <cellStyle name="Comma 2 2 3 7 2 2 2 2" xfId="2872"/>
    <cellStyle name="Comma 2 2 3 7 2 2 2 3" xfId="2873"/>
    <cellStyle name="Comma 2 2 3 7 2 2 2 4" xfId="2874"/>
    <cellStyle name="Comma 2 2 3 7 2 2 3" xfId="2875"/>
    <cellStyle name="Comma 2 2 3 7 2 2 4" xfId="2876"/>
    <cellStyle name="Comma 2 2 3 7 2 2 5" xfId="2877"/>
    <cellStyle name="Comma 2 2 3 7 2 3" xfId="2878"/>
    <cellStyle name="Comma 2 2 3 7 2 3 2" xfId="2879"/>
    <cellStyle name="Comma 2 2 3 7 2 3 3" xfId="2880"/>
    <cellStyle name="Comma 2 2 3 7 2 3 4" xfId="2881"/>
    <cellStyle name="Comma 2 2 3 7 2 4" xfId="2882"/>
    <cellStyle name="Comma 2 2 3 7 2 5" xfId="2883"/>
    <cellStyle name="Comma 2 2 3 7 2 6" xfId="2884"/>
    <cellStyle name="Comma 2 2 3 7 3" xfId="2885"/>
    <cellStyle name="Comma 2 2 3 7 3 2" xfId="2886"/>
    <cellStyle name="Comma 2 2 3 7 3 2 2" xfId="2887"/>
    <cellStyle name="Comma 2 2 3 7 3 2 2 2" xfId="2888"/>
    <cellStyle name="Comma 2 2 3 7 3 2 2 3" xfId="2889"/>
    <cellStyle name="Comma 2 2 3 7 3 2 2 4" xfId="2890"/>
    <cellStyle name="Comma 2 2 3 7 3 2 3" xfId="2891"/>
    <cellStyle name="Comma 2 2 3 7 3 2 4" xfId="2892"/>
    <cellStyle name="Comma 2 2 3 7 3 2 5" xfId="2893"/>
    <cellStyle name="Comma 2 2 3 7 3 3" xfId="2894"/>
    <cellStyle name="Comma 2 2 3 7 3 3 2" xfId="2895"/>
    <cellStyle name="Comma 2 2 3 7 3 3 3" xfId="2896"/>
    <cellStyle name="Comma 2 2 3 7 3 3 4" xfId="2897"/>
    <cellStyle name="Comma 2 2 3 7 3 4" xfId="2898"/>
    <cellStyle name="Comma 2 2 3 7 3 5" xfId="2899"/>
    <cellStyle name="Comma 2 2 3 7 3 6" xfId="2900"/>
    <cellStyle name="Comma 2 2 3 7 4" xfId="2901"/>
    <cellStyle name="Comma 2 2 3 7 5" xfId="2902"/>
    <cellStyle name="Comma 2 2 3 7 5 2" xfId="2903"/>
    <cellStyle name="Comma 2 2 3 7 5 2 2" xfId="2904"/>
    <cellStyle name="Comma 2 2 3 7 5 2 3" xfId="2905"/>
    <cellStyle name="Comma 2 2 3 7 5 2 4" xfId="2906"/>
    <cellStyle name="Comma 2 2 3 7 5 3" xfId="2907"/>
    <cellStyle name="Comma 2 2 3 7 5 4" xfId="2908"/>
    <cellStyle name="Comma 2 2 3 7 5 5" xfId="2909"/>
    <cellStyle name="Comma 2 2 3 7 6" xfId="2910"/>
    <cellStyle name="Comma 2 2 3 7 6 2" xfId="2911"/>
    <cellStyle name="Comma 2 2 3 7 6 3" xfId="2912"/>
    <cellStyle name="Comma 2 2 3 7 6 4" xfId="2913"/>
    <cellStyle name="Comma 2 2 3 7 7" xfId="2914"/>
    <cellStyle name="Comma 2 2 3 7 8" xfId="2915"/>
    <cellStyle name="Comma 2 2 3 7 9" xfId="2916"/>
    <cellStyle name="Comma 2 2 3 8" xfId="2917"/>
    <cellStyle name="Comma 2 2 3 8 2" xfId="2918"/>
    <cellStyle name="Comma 2 2 3 8 3" xfId="2919"/>
    <cellStyle name="Comma 2 2 3 8 3 2" xfId="2920"/>
    <cellStyle name="Comma 2 2 3 8 3 2 2" xfId="2921"/>
    <cellStyle name="Comma 2 2 3 8 3 2 3" xfId="2922"/>
    <cellStyle name="Comma 2 2 3 8 3 2 4" xfId="2923"/>
    <cellStyle name="Comma 2 2 3 8 3 3" xfId="2924"/>
    <cellStyle name="Comma 2 2 3 8 3 4" xfId="2925"/>
    <cellStyle name="Comma 2 2 3 8 3 5" xfId="2926"/>
    <cellStyle name="Comma 2 2 3 8 4" xfId="2927"/>
    <cellStyle name="Comma 2 2 3 8 4 2" xfId="2928"/>
    <cellStyle name="Comma 2 2 3 8 4 3" xfId="2929"/>
    <cellStyle name="Comma 2 2 3 8 4 4" xfId="2930"/>
    <cellStyle name="Comma 2 2 3 8 5" xfId="2931"/>
    <cellStyle name="Comma 2 2 3 8 6" xfId="2932"/>
    <cellStyle name="Comma 2 2 3 8 7" xfId="2933"/>
    <cellStyle name="Comma 2 2 3 9" xfId="2934"/>
    <cellStyle name="Comma 2 2 3 9 2" xfId="2935"/>
    <cellStyle name="Comma 2 2 3 9 3" xfId="2936"/>
    <cellStyle name="Comma 2 2 3 9 3 2" xfId="2937"/>
    <cellStyle name="Comma 2 2 3 9 3 2 2" xfId="2938"/>
    <cellStyle name="Comma 2 2 3 9 3 2 3" xfId="2939"/>
    <cellStyle name="Comma 2 2 3 9 3 2 4" xfId="2940"/>
    <cellStyle name="Comma 2 2 3 9 3 3" xfId="2941"/>
    <cellStyle name="Comma 2 2 3 9 3 4" xfId="2942"/>
    <cellStyle name="Comma 2 2 3 9 3 5" xfId="2943"/>
    <cellStyle name="Comma 2 2 3 9 4" xfId="2944"/>
    <cellStyle name="Comma 2 2 3 9 4 2" xfId="2945"/>
    <cellStyle name="Comma 2 2 3 9 4 3" xfId="2946"/>
    <cellStyle name="Comma 2 2 3 9 4 4" xfId="2947"/>
    <cellStyle name="Comma 2 2 3 9 5" xfId="2948"/>
    <cellStyle name="Comma 2 2 3 9 6" xfId="2949"/>
    <cellStyle name="Comma 2 2 3 9 7" xfId="2950"/>
    <cellStyle name="Comma 2 2 4" xfId="2951"/>
    <cellStyle name="Comma 2 2 4 10" xfId="2952"/>
    <cellStyle name="Comma 2 2 4 2" xfId="2953"/>
    <cellStyle name="Comma 2 2 4 2 2" xfId="2954"/>
    <cellStyle name="Comma 2 2 4 2 2 2" xfId="2955"/>
    <cellStyle name="Comma 2 2 4 2 2 2 2" xfId="2956"/>
    <cellStyle name="Comma 2 2 4 2 2 2 2 2" xfId="2957"/>
    <cellStyle name="Comma 2 2 4 2 2 2 2 3" xfId="2958"/>
    <cellStyle name="Comma 2 2 4 2 2 2 2 4" xfId="2959"/>
    <cellStyle name="Comma 2 2 4 2 2 2 3" xfId="2960"/>
    <cellStyle name="Comma 2 2 4 2 2 2 4" xfId="2961"/>
    <cellStyle name="Comma 2 2 4 2 2 2 5" xfId="2962"/>
    <cellStyle name="Comma 2 2 4 2 2 3" xfId="2963"/>
    <cellStyle name="Comma 2 2 4 2 2 3 2" xfId="2964"/>
    <cellStyle name="Comma 2 2 4 2 2 3 3" xfId="2965"/>
    <cellStyle name="Comma 2 2 4 2 2 3 4" xfId="2966"/>
    <cellStyle name="Comma 2 2 4 2 2 4" xfId="2967"/>
    <cellStyle name="Comma 2 2 4 2 2 4 2" xfId="2968"/>
    <cellStyle name="Comma 2 2 4 2 2 4 3" xfId="2969"/>
    <cellStyle name="Comma 2 2 4 2 2 4 4" xfId="2970"/>
    <cellStyle name="Comma 2 2 4 2 2 5" xfId="2971"/>
    <cellStyle name="Comma 2 2 4 2 2 6" xfId="2972"/>
    <cellStyle name="Comma 2 2 4 2 2 7" xfId="2973"/>
    <cellStyle name="Comma 2 2 4 2 3" xfId="2974"/>
    <cellStyle name="Comma 2 2 4 2 3 2" xfId="2975"/>
    <cellStyle name="Comma 2 2 4 2 3 2 2" xfId="2976"/>
    <cellStyle name="Comma 2 2 4 2 3 2 2 2" xfId="2977"/>
    <cellStyle name="Comma 2 2 4 2 3 2 2 3" xfId="2978"/>
    <cellStyle name="Comma 2 2 4 2 3 2 2 4" xfId="2979"/>
    <cellStyle name="Comma 2 2 4 2 3 2 3" xfId="2980"/>
    <cellStyle name="Comma 2 2 4 2 3 2 4" xfId="2981"/>
    <cellStyle name="Comma 2 2 4 2 3 2 5" xfId="2982"/>
    <cellStyle name="Comma 2 2 4 2 3 3" xfId="2983"/>
    <cellStyle name="Comma 2 2 4 2 3 3 2" xfId="2984"/>
    <cellStyle name="Comma 2 2 4 2 3 3 3" xfId="2985"/>
    <cellStyle name="Comma 2 2 4 2 3 3 4" xfId="2986"/>
    <cellStyle name="Comma 2 2 4 2 3 4" xfId="2987"/>
    <cellStyle name="Comma 2 2 4 2 3 4 2" xfId="2988"/>
    <cellStyle name="Comma 2 2 4 2 3 4 3" xfId="2989"/>
    <cellStyle name="Comma 2 2 4 2 3 4 4" xfId="2990"/>
    <cellStyle name="Comma 2 2 4 2 3 5" xfId="2991"/>
    <cellStyle name="Comma 2 2 4 2 3 6" xfId="2992"/>
    <cellStyle name="Comma 2 2 4 2 3 7" xfId="2993"/>
    <cellStyle name="Comma 2 2 4 2 4" xfId="2994"/>
    <cellStyle name="Comma 2 2 4 2 4 2" xfId="2995"/>
    <cellStyle name="Comma 2 2 4 2 4 2 2" xfId="2996"/>
    <cellStyle name="Comma 2 2 4 2 4 2 3" xfId="2997"/>
    <cellStyle name="Comma 2 2 4 2 4 2 4" xfId="2998"/>
    <cellStyle name="Comma 2 2 4 2 5" xfId="2999"/>
    <cellStyle name="Comma 2 2 4 2 5 2" xfId="3000"/>
    <cellStyle name="Comma 2 2 4 2 5 2 2" xfId="3001"/>
    <cellStyle name="Comma 2 2 4 2 5 2 3" xfId="3002"/>
    <cellStyle name="Comma 2 2 4 2 5 2 4" xfId="3003"/>
    <cellStyle name="Comma 2 2 4 2 5 3" xfId="3004"/>
    <cellStyle name="Comma 2 2 4 2 5 4" xfId="3005"/>
    <cellStyle name="Comma 2 2 4 2 5 5" xfId="3006"/>
    <cellStyle name="Comma 2 2 4 2 6" xfId="3007"/>
    <cellStyle name="Comma 2 2 4 2 6 2" xfId="3008"/>
    <cellStyle name="Comma 2 2 4 2 6 3" xfId="3009"/>
    <cellStyle name="Comma 2 2 4 2 6 4" xfId="3010"/>
    <cellStyle name="Comma 2 2 4 2 7" xfId="3011"/>
    <cellStyle name="Comma 2 2 4 2 8" xfId="3012"/>
    <cellStyle name="Comma 2 2 4 2 9" xfId="3013"/>
    <cellStyle name="Comma 2 2 4 3" xfId="3014"/>
    <cellStyle name="Comma 2 2 4 3 2" xfId="3015"/>
    <cellStyle name="Comma 2 2 4 3 2 2" xfId="3016"/>
    <cellStyle name="Comma 2 2 4 3 2 2 2" xfId="3017"/>
    <cellStyle name="Comma 2 2 4 3 2 2 3" xfId="3018"/>
    <cellStyle name="Comma 2 2 4 3 2 2 4" xfId="3019"/>
    <cellStyle name="Comma 2 2 4 3 2 3" xfId="3020"/>
    <cellStyle name="Comma 2 2 4 3 2 4" xfId="3021"/>
    <cellStyle name="Comma 2 2 4 3 2 5" xfId="3022"/>
    <cellStyle name="Comma 2 2 4 3 3" xfId="3023"/>
    <cellStyle name="Comma 2 2 4 3 3 2" xfId="3024"/>
    <cellStyle name="Comma 2 2 4 3 3 3" xfId="3025"/>
    <cellStyle name="Comma 2 2 4 3 3 4" xfId="3026"/>
    <cellStyle name="Comma 2 2 4 3 4" xfId="3027"/>
    <cellStyle name="Comma 2 2 4 3 5" xfId="3028"/>
    <cellStyle name="Comma 2 2 4 3 6" xfId="3029"/>
    <cellStyle name="Comma 2 2 4 4" xfId="3030"/>
    <cellStyle name="Comma 2 2 4 4 2" xfId="3031"/>
    <cellStyle name="Comma 2 2 4 4 2 2" xfId="3032"/>
    <cellStyle name="Comma 2 2 4 4 2 2 2" xfId="3033"/>
    <cellStyle name="Comma 2 2 4 4 2 2 3" xfId="3034"/>
    <cellStyle name="Comma 2 2 4 4 2 2 4" xfId="3035"/>
    <cellStyle name="Comma 2 2 4 4 2 3" xfId="3036"/>
    <cellStyle name="Comma 2 2 4 4 2 4" xfId="3037"/>
    <cellStyle name="Comma 2 2 4 4 2 5" xfId="3038"/>
    <cellStyle name="Comma 2 2 4 4 3" xfId="3039"/>
    <cellStyle name="Comma 2 2 4 4 3 2" xfId="3040"/>
    <cellStyle name="Comma 2 2 4 4 3 3" xfId="3041"/>
    <cellStyle name="Comma 2 2 4 4 3 4" xfId="3042"/>
    <cellStyle name="Comma 2 2 4 4 4" xfId="3043"/>
    <cellStyle name="Comma 2 2 4 4 5" xfId="3044"/>
    <cellStyle name="Comma 2 2 4 4 6" xfId="3045"/>
    <cellStyle name="Comma 2 2 4 5" xfId="3046"/>
    <cellStyle name="Comma 2 2 4 6" xfId="3047"/>
    <cellStyle name="Comma 2 2 4 6 2" xfId="3048"/>
    <cellStyle name="Comma 2 2 4 6 2 2" xfId="3049"/>
    <cellStyle name="Comma 2 2 4 6 2 3" xfId="3050"/>
    <cellStyle name="Comma 2 2 4 6 2 4" xfId="3051"/>
    <cellStyle name="Comma 2 2 4 6 3" xfId="3052"/>
    <cellStyle name="Comma 2 2 4 6 4" xfId="3053"/>
    <cellStyle name="Comma 2 2 4 6 5" xfId="3054"/>
    <cellStyle name="Comma 2 2 4 7" xfId="3055"/>
    <cellStyle name="Comma 2 2 4 7 2" xfId="3056"/>
    <cellStyle name="Comma 2 2 4 7 3" xfId="3057"/>
    <cellStyle name="Comma 2 2 4 7 4" xfId="3058"/>
    <cellStyle name="Comma 2 2 4 8" xfId="3059"/>
    <cellStyle name="Comma 2 2 4 9" xfId="3060"/>
    <cellStyle name="Comma 2 2 5" xfId="3061"/>
    <cellStyle name="Comma 2 2 5 10" xfId="3062"/>
    <cellStyle name="Comma 2 2 5 11" xfId="3063"/>
    <cellStyle name="Comma 2 2 5 2" xfId="3064"/>
    <cellStyle name="Comma 2 2 5 2 2" xfId="3065"/>
    <cellStyle name="Comma 2 2 5 2 2 2" xfId="3066"/>
    <cellStyle name="Comma 2 2 5 2 2 2 2" xfId="3067"/>
    <cellStyle name="Comma 2 2 5 2 2 2 2 2" xfId="3068"/>
    <cellStyle name="Comma 2 2 5 2 2 2 2 3" xfId="3069"/>
    <cellStyle name="Comma 2 2 5 2 2 2 2 4" xfId="3070"/>
    <cellStyle name="Comma 2 2 5 2 2 2 3" xfId="3071"/>
    <cellStyle name="Comma 2 2 5 2 2 2 4" xfId="3072"/>
    <cellStyle name="Comma 2 2 5 2 2 2 5" xfId="3073"/>
    <cellStyle name="Comma 2 2 5 2 2 3" xfId="3074"/>
    <cellStyle name="Comma 2 2 5 2 2 3 2" xfId="3075"/>
    <cellStyle name="Comma 2 2 5 2 2 3 3" xfId="3076"/>
    <cellStyle name="Comma 2 2 5 2 2 3 4" xfId="3077"/>
    <cellStyle name="Comma 2 2 5 2 2 4" xfId="3078"/>
    <cellStyle name="Comma 2 2 5 2 2 5" xfId="3079"/>
    <cellStyle name="Comma 2 2 5 2 2 6" xfId="3080"/>
    <cellStyle name="Comma 2 2 5 2 3" xfId="3081"/>
    <cellStyle name="Comma 2 2 5 2 3 2" xfId="3082"/>
    <cellStyle name="Comma 2 2 5 2 3 2 2" xfId="3083"/>
    <cellStyle name="Comma 2 2 5 2 3 2 2 2" xfId="3084"/>
    <cellStyle name="Comma 2 2 5 2 3 2 2 3" xfId="3085"/>
    <cellStyle name="Comma 2 2 5 2 3 2 2 4" xfId="3086"/>
    <cellStyle name="Comma 2 2 5 2 3 2 3" xfId="3087"/>
    <cellStyle name="Comma 2 2 5 2 3 2 4" xfId="3088"/>
    <cellStyle name="Comma 2 2 5 2 3 2 5" xfId="3089"/>
    <cellStyle name="Comma 2 2 5 2 3 3" xfId="3090"/>
    <cellStyle name="Comma 2 2 5 2 3 3 2" xfId="3091"/>
    <cellStyle name="Comma 2 2 5 2 3 3 3" xfId="3092"/>
    <cellStyle name="Comma 2 2 5 2 3 3 4" xfId="3093"/>
    <cellStyle name="Comma 2 2 5 2 3 4" xfId="3094"/>
    <cellStyle name="Comma 2 2 5 2 3 5" xfId="3095"/>
    <cellStyle name="Comma 2 2 5 2 3 6" xfId="3096"/>
    <cellStyle name="Comma 2 2 5 2 4" xfId="3097"/>
    <cellStyle name="Comma 2 2 5 2 4 2" xfId="3098"/>
    <cellStyle name="Comma 2 2 5 2 4 2 2" xfId="3099"/>
    <cellStyle name="Comma 2 2 5 2 4 2 3" xfId="3100"/>
    <cellStyle name="Comma 2 2 5 2 4 2 4" xfId="3101"/>
    <cellStyle name="Comma 2 2 5 2 4 3" xfId="3102"/>
    <cellStyle name="Comma 2 2 5 2 4 4" xfId="3103"/>
    <cellStyle name="Comma 2 2 5 2 4 5" xfId="3104"/>
    <cellStyle name="Comma 2 2 5 2 5" xfId="3105"/>
    <cellStyle name="Comma 2 2 5 2 5 2" xfId="3106"/>
    <cellStyle name="Comma 2 2 5 2 5 3" xfId="3107"/>
    <cellStyle name="Comma 2 2 5 2 5 4" xfId="3108"/>
    <cellStyle name="Comma 2 2 5 2 6" xfId="3109"/>
    <cellStyle name="Comma 2 2 5 2 7" xfId="3110"/>
    <cellStyle name="Comma 2 2 5 2 8" xfId="3111"/>
    <cellStyle name="Comma 2 2 5 3" xfId="3112"/>
    <cellStyle name="Comma 2 2 5 3 2" xfId="3113"/>
    <cellStyle name="Comma 2 2 5 3 2 2" xfId="3114"/>
    <cellStyle name="Comma 2 2 5 3 2 2 2" xfId="3115"/>
    <cellStyle name="Comma 2 2 5 3 2 2 3" xfId="3116"/>
    <cellStyle name="Comma 2 2 5 3 2 2 4" xfId="3117"/>
    <cellStyle name="Comma 2 2 5 3 2 3" xfId="3118"/>
    <cellStyle name="Comma 2 2 5 3 2 4" xfId="3119"/>
    <cellStyle name="Comma 2 2 5 3 2 5" xfId="3120"/>
    <cellStyle name="Comma 2 2 5 3 3" xfId="3121"/>
    <cellStyle name="Comma 2 2 5 3 3 2" xfId="3122"/>
    <cellStyle name="Comma 2 2 5 3 3 3" xfId="3123"/>
    <cellStyle name="Comma 2 2 5 3 3 4" xfId="3124"/>
    <cellStyle name="Comma 2 2 5 3 4" xfId="3125"/>
    <cellStyle name="Comma 2 2 5 3 5" xfId="3126"/>
    <cellStyle name="Comma 2 2 5 3 6" xfId="3127"/>
    <cellStyle name="Comma 2 2 5 4" xfId="3128"/>
    <cellStyle name="Comma 2 2 5 4 2" xfId="3129"/>
    <cellStyle name="Comma 2 2 5 4 2 2" xfId="3130"/>
    <cellStyle name="Comma 2 2 5 4 2 2 2" xfId="3131"/>
    <cellStyle name="Comma 2 2 5 4 2 2 3" xfId="3132"/>
    <cellStyle name="Comma 2 2 5 4 2 2 4" xfId="3133"/>
    <cellStyle name="Comma 2 2 5 4 2 3" xfId="3134"/>
    <cellStyle name="Comma 2 2 5 4 2 4" xfId="3135"/>
    <cellStyle name="Comma 2 2 5 4 2 5" xfId="3136"/>
    <cellStyle name="Comma 2 2 5 4 3" xfId="3137"/>
    <cellStyle name="Comma 2 2 5 4 3 2" xfId="3138"/>
    <cellStyle name="Comma 2 2 5 4 3 3" xfId="3139"/>
    <cellStyle name="Comma 2 2 5 4 3 4" xfId="3140"/>
    <cellStyle name="Comma 2 2 5 4 4" xfId="3141"/>
    <cellStyle name="Comma 2 2 5 4 5" xfId="3142"/>
    <cellStyle name="Comma 2 2 5 4 6" xfId="3143"/>
    <cellStyle name="Comma 2 2 5 5" xfId="3144"/>
    <cellStyle name="Comma 2 2 5 6" xfId="3145"/>
    <cellStyle name="Comma 2 2 5 6 2" xfId="3146"/>
    <cellStyle name="Comma 2 2 5 6 2 2" xfId="3147"/>
    <cellStyle name="Comma 2 2 5 6 2 3" xfId="3148"/>
    <cellStyle name="Comma 2 2 5 6 2 4" xfId="3149"/>
    <cellStyle name="Comma 2 2 5 6 3" xfId="3150"/>
    <cellStyle name="Comma 2 2 5 6 4" xfId="3151"/>
    <cellStyle name="Comma 2 2 5 6 5" xfId="3152"/>
    <cellStyle name="Comma 2 2 5 7" xfId="3153"/>
    <cellStyle name="Comma 2 2 5 7 2" xfId="3154"/>
    <cellStyle name="Comma 2 2 5 7 3" xfId="3155"/>
    <cellStyle name="Comma 2 2 5 7 4" xfId="3156"/>
    <cellStyle name="Comma 2 2 5 8" xfId="3157"/>
    <cellStyle name="Comma 2 2 5 8 2" xfId="3158"/>
    <cellStyle name="Comma 2 2 5 8 3" xfId="3159"/>
    <cellStyle name="Comma 2 2 5 8 4" xfId="3160"/>
    <cellStyle name="Comma 2 2 5 9" xfId="3161"/>
    <cellStyle name="Comma 2 2 6" xfId="3162"/>
    <cellStyle name="Comma 2 2 6 2" xfId="3163"/>
    <cellStyle name="Comma 2 2 6 3" xfId="3164"/>
    <cellStyle name="Comma 2 2 6 3 2" xfId="3165"/>
    <cellStyle name="Comma 2 2 6 3 3" xfId="3166"/>
    <cellStyle name="Comma 2 2 6 3 4" xfId="3167"/>
    <cellStyle name="Comma 2 2 7" xfId="3168"/>
    <cellStyle name="Comma 2 2 7 10" xfId="3169"/>
    <cellStyle name="Comma 2 2 7 11" xfId="3170"/>
    <cellStyle name="Comma 2 2 7 2" xfId="3171"/>
    <cellStyle name="Comma 2 2 7 2 2" xfId="3172"/>
    <cellStyle name="Comma 2 2 7 2 2 2" xfId="3173"/>
    <cellStyle name="Comma 2 2 7 2 2 2 2" xfId="3174"/>
    <cellStyle name="Comma 2 2 7 2 2 2 2 2" xfId="3175"/>
    <cellStyle name="Comma 2 2 7 2 2 2 2 3" xfId="3176"/>
    <cellStyle name="Comma 2 2 7 2 2 2 2 4" xfId="3177"/>
    <cellStyle name="Comma 2 2 7 2 2 2 3" xfId="3178"/>
    <cellStyle name="Comma 2 2 7 2 2 2 4" xfId="3179"/>
    <cellStyle name="Comma 2 2 7 2 2 2 5" xfId="3180"/>
    <cellStyle name="Comma 2 2 7 2 2 3" xfId="3181"/>
    <cellStyle name="Comma 2 2 7 2 2 3 2" xfId="3182"/>
    <cellStyle name="Comma 2 2 7 2 2 3 3" xfId="3183"/>
    <cellStyle name="Comma 2 2 7 2 2 3 4" xfId="3184"/>
    <cellStyle name="Comma 2 2 7 2 2 4" xfId="3185"/>
    <cellStyle name="Comma 2 2 7 2 2 5" xfId="3186"/>
    <cellStyle name="Comma 2 2 7 2 2 6" xfId="3187"/>
    <cellStyle name="Comma 2 2 7 2 3" xfId="3188"/>
    <cellStyle name="Comma 2 2 7 2 3 2" xfId="3189"/>
    <cellStyle name="Comma 2 2 7 2 3 2 2" xfId="3190"/>
    <cellStyle name="Comma 2 2 7 2 3 2 2 2" xfId="3191"/>
    <cellStyle name="Comma 2 2 7 2 3 2 2 3" xfId="3192"/>
    <cellStyle name="Comma 2 2 7 2 3 2 2 4" xfId="3193"/>
    <cellStyle name="Comma 2 2 7 2 3 2 3" xfId="3194"/>
    <cellStyle name="Comma 2 2 7 2 3 2 4" xfId="3195"/>
    <cellStyle name="Comma 2 2 7 2 3 2 5" xfId="3196"/>
    <cellStyle name="Comma 2 2 7 2 3 3" xfId="3197"/>
    <cellStyle name="Comma 2 2 7 2 3 3 2" xfId="3198"/>
    <cellStyle name="Comma 2 2 7 2 3 3 3" xfId="3199"/>
    <cellStyle name="Comma 2 2 7 2 3 3 4" xfId="3200"/>
    <cellStyle name="Comma 2 2 7 2 3 4" xfId="3201"/>
    <cellStyle name="Comma 2 2 7 2 3 5" xfId="3202"/>
    <cellStyle name="Comma 2 2 7 2 3 6" xfId="3203"/>
    <cellStyle name="Comma 2 2 7 2 4" xfId="3204"/>
    <cellStyle name="Comma 2 2 7 2 4 2" xfId="3205"/>
    <cellStyle name="Comma 2 2 7 2 4 2 2" xfId="3206"/>
    <cellStyle name="Comma 2 2 7 2 4 2 3" xfId="3207"/>
    <cellStyle name="Comma 2 2 7 2 4 2 4" xfId="3208"/>
    <cellStyle name="Comma 2 2 7 2 4 3" xfId="3209"/>
    <cellStyle name="Comma 2 2 7 2 4 4" xfId="3210"/>
    <cellStyle name="Comma 2 2 7 2 4 5" xfId="3211"/>
    <cellStyle name="Comma 2 2 7 2 5" xfId="3212"/>
    <cellStyle name="Comma 2 2 7 2 5 2" xfId="3213"/>
    <cellStyle name="Comma 2 2 7 2 5 3" xfId="3214"/>
    <cellStyle name="Comma 2 2 7 2 5 4" xfId="3215"/>
    <cellStyle name="Comma 2 2 7 2 6" xfId="3216"/>
    <cellStyle name="Comma 2 2 7 2 7" xfId="3217"/>
    <cellStyle name="Comma 2 2 7 2 8" xfId="3218"/>
    <cellStyle name="Comma 2 2 7 3" xfId="3219"/>
    <cellStyle name="Comma 2 2 7 3 2" xfId="3220"/>
    <cellStyle name="Comma 2 2 7 3 2 2" xfId="3221"/>
    <cellStyle name="Comma 2 2 7 3 2 2 2" xfId="3222"/>
    <cellStyle name="Comma 2 2 7 3 2 2 3" xfId="3223"/>
    <cellStyle name="Comma 2 2 7 3 2 2 4" xfId="3224"/>
    <cellStyle name="Comma 2 2 7 3 2 3" xfId="3225"/>
    <cellStyle name="Comma 2 2 7 3 2 4" xfId="3226"/>
    <cellStyle name="Comma 2 2 7 3 2 5" xfId="3227"/>
    <cellStyle name="Comma 2 2 7 3 3" xfId="3228"/>
    <cellStyle name="Comma 2 2 7 3 3 2" xfId="3229"/>
    <cellStyle name="Comma 2 2 7 3 3 3" xfId="3230"/>
    <cellStyle name="Comma 2 2 7 3 3 4" xfId="3231"/>
    <cellStyle name="Comma 2 2 7 3 4" xfId="3232"/>
    <cellStyle name="Comma 2 2 7 3 5" xfId="3233"/>
    <cellStyle name="Comma 2 2 7 3 6" xfId="3234"/>
    <cellStyle name="Comma 2 2 7 4" xfId="3235"/>
    <cellStyle name="Comma 2 2 7 4 2" xfId="3236"/>
    <cellStyle name="Comma 2 2 7 4 2 2" xfId="3237"/>
    <cellStyle name="Comma 2 2 7 4 2 2 2" xfId="3238"/>
    <cellStyle name="Comma 2 2 7 4 2 2 3" xfId="3239"/>
    <cellStyle name="Comma 2 2 7 4 2 2 4" xfId="3240"/>
    <cellStyle name="Comma 2 2 7 4 2 3" xfId="3241"/>
    <cellStyle name="Comma 2 2 7 4 2 4" xfId="3242"/>
    <cellStyle name="Comma 2 2 7 4 2 5" xfId="3243"/>
    <cellStyle name="Comma 2 2 7 4 3" xfId="3244"/>
    <cellStyle name="Comma 2 2 7 4 3 2" xfId="3245"/>
    <cellStyle name="Comma 2 2 7 4 3 3" xfId="3246"/>
    <cellStyle name="Comma 2 2 7 4 3 4" xfId="3247"/>
    <cellStyle name="Comma 2 2 7 4 4" xfId="3248"/>
    <cellStyle name="Comma 2 2 7 4 5" xfId="3249"/>
    <cellStyle name="Comma 2 2 7 4 6" xfId="3250"/>
    <cellStyle name="Comma 2 2 7 5" xfId="3251"/>
    <cellStyle name="Comma 2 2 7 6" xfId="3252"/>
    <cellStyle name="Comma 2 2 7 6 2" xfId="3253"/>
    <cellStyle name="Comma 2 2 7 6 2 2" xfId="3254"/>
    <cellStyle name="Comma 2 2 7 6 2 3" xfId="3255"/>
    <cellStyle name="Comma 2 2 7 6 2 4" xfId="3256"/>
    <cellStyle name="Comma 2 2 7 6 3" xfId="3257"/>
    <cellStyle name="Comma 2 2 7 6 4" xfId="3258"/>
    <cellStyle name="Comma 2 2 7 6 5" xfId="3259"/>
    <cellStyle name="Comma 2 2 7 7" xfId="3260"/>
    <cellStyle name="Comma 2 2 7 7 2" xfId="3261"/>
    <cellStyle name="Comma 2 2 7 7 3" xfId="3262"/>
    <cellStyle name="Comma 2 2 7 7 4" xfId="3263"/>
    <cellStyle name="Comma 2 2 7 8" xfId="3264"/>
    <cellStyle name="Comma 2 2 7 8 2" xfId="3265"/>
    <cellStyle name="Comma 2 2 7 8 3" xfId="3266"/>
    <cellStyle name="Comma 2 2 7 8 4" xfId="3267"/>
    <cellStyle name="Comma 2 2 7 9" xfId="3268"/>
    <cellStyle name="Comma 2 2 8" xfId="3269"/>
    <cellStyle name="Comma 2 2 8 10" xfId="3270"/>
    <cellStyle name="Comma 2 2 8 2" xfId="3271"/>
    <cellStyle name="Comma 2 2 8 2 2" xfId="3272"/>
    <cellStyle name="Comma 2 2 8 2 2 2" xfId="3273"/>
    <cellStyle name="Comma 2 2 8 2 2 2 2" xfId="3274"/>
    <cellStyle name="Comma 2 2 8 2 2 2 3" xfId="3275"/>
    <cellStyle name="Comma 2 2 8 2 2 2 4" xfId="3276"/>
    <cellStyle name="Comma 2 2 8 2 2 3" xfId="3277"/>
    <cellStyle name="Comma 2 2 8 2 2 4" xfId="3278"/>
    <cellStyle name="Comma 2 2 8 2 2 5" xfId="3279"/>
    <cellStyle name="Comma 2 2 8 2 3" xfId="3280"/>
    <cellStyle name="Comma 2 2 8 2 3 2" xfId="3281"/>
    <cellStyle name="Comma 2 2 8 2 3 3" xfId="3282"/>
    <cellStyle name="Comma 2 2 8 2 3 4" xfId="3283"/>
    <cellStyle name="Comma 2 2 8 2 4" xfId="3284"/>
    <cellStyle name="Comma 2 2 8 2 5" xfId="3285"/>
    <cellStyle name="Comma 2 2 8 2 6" xfId="3286"/>
    <cellStyle name="Comma 2 2 8 3" xfId="3287"/>
    <cellStyle name="Comma 2 2 8 3 2" xfId="3288"/>
    <cellStyle name="Comma 2 2 8 3 2 2" xfId="3289"/>
    <cellStyle name="Comma 2 2 8 3 2 2 2" xfId="3290"/>
    <cellStyle name="Comma 2 2 8 3 2 2 3" xfId="3291"/>
    <cellStyle name="Comma 2 2 8 3 2 2 4" xfId="3292"/>
    <cellStyle name="Comma 2 2 8 3 2 3" xfId="3293"/>
    <cellStyle name="Comma 2 2 8 3 2 4" xfId="3294"/>
    <cellStyle name="Comma 2 2 8 3 2 5" xfId="3295"/>
    <cellStyle name="Comma 2 2 8 3 3" xfId="3296"/>
    <cellStyle name="Comma 2 2 8 3 3 2" xfId="3297"/>
    <cellStyle name="Comma 2 2 8 3 3 3" xfId="3298"/>
    <cellStyle name="Comma 2 2 8 3 3 4" xfId="3299"/>
    <cellStyle name="Comma 2 2 8 3 4" xfId="3300"/>
    <cellStyle name="Comma 2 2 8 3 5" xfId="3301"/>
    <cellStyle name="Comma 2 2 8 3 6" xfId="3302"/>
    <cellStyle name="Comma 2 2 8 4" xfId="3303"/>
    <cellStyle name="Comma 2 2 8 5" xfId="3304"/>
    <cellStyle name="Comma 2 2 8 5 2" xfId="3305"/>
    <cellStyle name="Comma 2 2 8 5 2 2" xfId="3306"/>
    <cellStyle name="Comma 2 2 8 5 2 3" xfId="3307"/>
    <cellStyle name="Comma 2 2 8 5 2 4" xfId="3308"/>
    <cellStyle name="Comma 2 2 8 5 3" xfId="3309"/>
    <cellStyle name="Comma 2 2 8 5 4" xfId="3310"/>
    <cellStyle name="Comma 2 2 8 5 5" xfId="3311"/>
    <cellStyle name="Comma 2 2 8 6" xfId="3312"/>
    <cellStyle name="Comma 2 2 8 6 2" xfId="3313"/>
    <cellStyle name="Comma 2 2 8 6 3" xfId="3314"/>
    <cellStyle name="Comma 2 2 8 6 4" xfId="3315"/>
    <cellStyle name="Comma 2 2 8 7" xfId="3316"/>
    <cellStyle name="Comma 2 2 8 7 2" xfId="3317"/>
    <cellStyle name="Comma 2 2 8 7 3" xfId="3318"/>
    <cellStyle name="Comma 2 2 8 7 4" xfId="3319"/>
    <cellStyle name="Comma 2 2 8 8" xfId="3320"/>
    <cellStyle name="Comma 2 2 8 9" xfId="3321"/>
    <cellStyle name="Comma 2 2 9" xfId="3322"/>
    <cellStyle name="Comma 2 2 9 10" xfId="3323"/>
    <cellStyle name="Comma 2 2 9 2" xfId="3324"/>
    <cellStyle name="Comma 2 2 9 2 2" xfId="3325"/>
    <cellStyle name="Comma 2 2 9 2 2 2" xfId="3326"/>
    <cellStyle name="Comma 2 2 9 2 2 2 2" xfId="3327"/>
    <cellStyle name="Comma 2 2 9 2 2 2 3" xfId="3328"/>
    <cellStyle name="Comma 2 2 9 2 2 2 4" xfId="3329"/>
    <cellStyle name="Comma 2 2 9 2 2 3" xfId="3330"/>
    <cellStyle name="Comma 2 2 9 2 2 4" xfId="3331"/>
    <cellStyle name="Comma 2 2 9 2 2 5" xfId="3332"/>
    <cellStyle name="Comma 2 2 9 2 3" xfId="3333"/>
    <cellStyle name="Comma 2 2 9 2 3 2" xfId="3334"/>
    <cellStyle name="Comma 2 2 9 2 3 3" xfId="3335"/>
    <cellStyle name="Comma 2 2 9 2 3 4" xfId="3336"/>
    <cellStyle name="Comma 2 2 9 2 4" xfId="3337"/>
    <cellStyle name="Comma 2 2 9 2 5" xfId="3338"/>
    <cellStyle name="Comma 2 2 9 2 6" xfId="3339"/>
    <cellStyle name="Comma 2 2 9 3" xfId="3340"/>
    <cellStyle name="Comma 2 2 9 3 2" xfId="3341"/>
    <cellStyle name="Comma 2 2 9 3 2 2" xfId="3342"/>
    <cellStyle name="Comma 2 2 9 3 2 2 2" xfId="3343"/>
    <cellStyle name="Comma 2 2 9 3 2 2 3" xfId="3344"/>
    <cellStyle name="Comma 2 2 9 3 2 2 4" xfId="3345"/>
    <cellStyle name="Comma 2 2 9 3 2 3" xfId="3346"/>
    <cellStyle name="Comma 2 2 9 3 2 4" xfId="3347"/>
    <cellStyle name="Comma 2 2 9 3 2 5" xfId="3348"/>
    <cellStyle name="Comma 2 2 9 3 3" xfId="3349"/>
    <cellStyle name="Comma 2 2 9 3 3 2" xfId="3350"/>
    <cellStyle name="Comma 2 2 9 3 3 3" xfId="3351"/>
    <cellStyle name="Comma 2 2 9 3 3 4" xfId="3352"/>
    <cellStyle name="Comma 2 2 9 3 4" xfId="3353"/>
    <cellStyle name="Comma 2 2 9 3 5" xfId="3354"/>
    <cellStyle name="Comma 2 2 9 3 6" xfId="3355"/>
    <cellStyle name="Comma 2 2 9 4" xfId="3356"/>
    <cellStyle name="Comma 2 2 9 5" xfId="3357"/>
    <cellStyle name="Comma 2 2 9 5 2" xfId="3358"/>
    <cellStyle name="Comma 2 2 9 5 2 2" xfId="3359"/>
    <cellStyle name="Comma 2 2 9 5 2 3" xfId="3360"/>
    <cellStyle name="Comma 2 2 9 5 2 4" xfId="3361"/>
    <cellStyle name="Comma 2 2 9 5 3" xfId="3362"/>
    <cellStyle name="Comma 2 2 9 5 4" xfId="3363"/>
    <cellStyle name="Comma 2 2 9 5 5" xfId="3364"/>
    <cellStyle name="Comma 2 2 9 6" xfId="3365"/>
    <cellStyle name="Comma 2 2 9 6 2" xfId="3366"/>
    <cellStyle name="Comma 2 2 9 6 3" xfId="3367"/>
    <cellStyle name="Comma 2 2 9 6 4" xfId="3368"/>
    <cellStyle name="Comma 2 2 9 7" xfId="3369"/>
    <cellStyle name="Comma 2 2 9 7 2" xfId="3370"/>
    <cellStyle name="Comma 2 2 9 7 3" xfId="3371"/>
    <cellStyle name="Comma 2 2 9 7 4" xfId="3372"/>
    <cellStyle name="Comma 2 2 9 8" xfId="3373"/>
    <cellStyle name="Comma 2 2 9 9" xfId="3374"/>
    <cellStyle name="Comma 2 20" xfId="3375"/>
    <cellStyle name="Comma 2 20 2" xfId="3376"/>
    <cellStyle name="Comma 2 20 3" xfId="3377"/>
    <cellStyle name="Comma 2 20 3 2" xfId="3378"/>
    <cellStyle name="Comma 2 20 3 3" xfId="3379"/>
    <cellStyle name="Comma 2 20 3 4" xfId="3380"/>
    <cellStyle name="Comma 2 21" xfId="3381"/>
    <cellStyle name="Comma 2 21 2" xfId="3382"/>
    <cellStyle name="Comma 2 21 3" xfId="3383"/>
    <cellStyle name="Comma 2 21 3 2" xfId="3384"/>
    <cellStyle name="Comma 2 21 3 3" xfId="3385"/>
    <cellStyle name="Comma 2 21 3 4" xfId="3386"/>
    <cellStyle name="Comma 2 22" xfId="3387"/>
    <cellStyle name="Comma 2 22 2" xfId="3388"/>
    <cellStyle name="Comma 2 22 3" xfId="3389"/>
    <cellStyle name="Comma 2 22 3 2" xfId="3390"/>
    <cellStyle name="Comma 2 22 3 3" xfId="3391"/>
    <cellStyle name="Comma 2 22 3 4" xfId="3392"/>
    <cellStyle name="Comma 2 23" xfId="3393"/>
    <cellStyle name="Comma 2 23 2" xfId="3394"/>
    <cellStyle name="Comma 2 23 3" xfId="3395"/>
    <cellStyle name="Comma 2 23 3 2" xfId="3396"/>
    <cellStyle name="Comma 2 23 3 3" xfId="3397"/>
    <cellStyle name="Comma 2 23 3 4" xfId="3398"/>
    <cellStyle name="Comma 2 23 4" xfId="3399"/>
    <cellStyle name="Comma 2 23 5" xfId="3400"/>
    <cellStyle name="Comma 2 23 6" xfId="3401"/>
    <cellStyle name="Comma 2 24" xfId="3402"/>
    <cellStyle name="Comma 2 25" xfId="3403"/>
    <cellStyle name="Comma 2 26" xfId="3404"/>
    <cellStyle name="Comma 2 27" xfId="3405"/>
    <cellStyle name="Comma 2 28" xfId="3406"/>
    <cellStyle name="Comma 2 29" xfId="3407"/>
    <cellStyle name="Comma 2 3" xfId="3408"/>
    <cellStyle name="Comma 2 3 10" xfId="3409"/>
    <cellStyle name="Comma 2 3 10 2" xfId="3410"/>
    <cellStyle name="Comma 2 3 10 2 2" xfId="3411"/>
    <cellStyle name="Comma 2 3 10 2 2 2" xfId="3412"/>
    <cellStyle name="Comma 2 3 10 2 2 3" xfId="3413"/>
    <cellStyle name="Comma 2 3 10 2 2 4" xfId="3414"/>
    <cellStyle name="Comma 2 3 10 2 3" xfId="3415"/>
    <cellStyle name="Comma 2 3 10 2 4" xfId="3416"/>
    <cellStyle name="Comma 2 3 10 2 5" xfId="3417"/>
    <cellStyle name="Comma 2 3 10 3" xfId="3418"/>
    <cellStyle name="Comma 2 3 10 3 2" xfId="3419"/>
    <cellStyle name="Comma 2 3 10 3 3" xfId="3420"/>
    <cellStyle name="Comma 2 3 10 3 4" xfId="3421"/>
    <cellStyle name="Comma 2 3 10 4" xfId="3422"/>
    <cellStyle name="Comma 2 3 10 5" xfId="3423"/>
    <cellStyle name="Comma 2 3 10 6" xfId="3424"/>
    <cellStyle name="Comma 2 3 11" xfId="3425"/>
    <cellStyle name="Comma 2 3 12" xfId="3426"/>
    <cellStyle name="Comma 2 3 12 2" xfId="3427"/>
    <cellStyle name="Comma 2 3 12 2 2" xfId="3428"/>
    <cellStyle name="Comma 2 3 12 2 3" xfId="3429"/>
    <cellStyle name="Comma 2 3 12 2 4" xfId="3430"/>
    <cellStyle name="Comma 2 3 12 3" xfId="3431"/>
    <cellStyle name="Comma 2 3 12 4" xfId="3432"/>
    <cellStyle name="Comma 2 3 12 5" xfId="3433"/>
    <cellStyle name="Comma 2 3 13" xfId="3434"/>
    <cellStyle name="Comma 2 3 13 2" xfId="3435"/>
    <cellStyle name="Comma 2 3 13 3" xfId="3436"/>
    <cellStyle name="Comma 2 3 13 4" xfId="3437"/>
    <cellStyle name="Comma 2 3 14" xfId="3438"/>
    <cellStyle name="Comma 2 3 15" xfId="3439"/>
    <cellStyle name="Comma 2 3 16" xfId="3440"/>
    <cellStyle name="Comma 2 3 2" xfId="3441"/>
    <cellStyle name="Comma 2 3 2 10" xfId="3442"/>
    <cellStyle name="Comma 2 3 2 10 2" xfId="3443"/>
    <cellStyle name="Comma 2 3 2 10 2 2" xfId="3444"/>
    <cellStyle name="Comma 2 3 2 10 2 3" xfId="3445"/>
    <cellStyle name="Comma 2 3 2 10 2 4" xfId="3446"/>
    <cellStyle name="Comma 2 3 2 10 3" xfId="3447"/>
    <cellStyle name="Comma 2 3 2 10 4" xfId="3448"/>
    <cellStyle name="Comma 2 3 2 10 5" xfId="3449"/>
    <cellStyle name="Comma 2 3 2 11" xfId="3450"/>
    <cellStyle name="Comma 2 3 2 11 2" xfId="3451"/>
    <cellStyle name="Comma 2 3 2 11 3" xfId="3452"/>
    <cellStyle name="Comma 2 3 2 11 4" xfId="3453"/>
    <cellStyle name="Comma 2 3 2 12" xfId="3454"/>
    <cellStyle name="Comma 2 3 2 13" xfId="3455"/>
    <cellStyle name="Comma 2 3 2 14" xfId="3456"/>
    <cellStyle name="Comma 2 3 2 2" xfId="3457"/>
    <cellStyle name="Comma 2 3 2 2 10" xfId="3458"/>
    <cellStyle name="Comma 2 3 2 2 2" xfId="3459"/>
    <cellStyle name="Comma 2 3 2 2 2 2" xfId="3460"/>
    <cellStyle name="Comma 2 3 2 2 2 2 2" xfId="3461"/>
    <cellStyle name="Comma 2 3 2 2 2 2 2 2" xfId="3462"/>
    <cellStyle name="Comma 2 3 2 2 2 2 2 2 2" xfId="3463"/>
    <cellStyle name="Comma 2 3 2 2 2 2 2 2 3" xfId="3464"/>
    <cellStyle name="Comma 2 3 2 2 2 2 2 2 4" xfId="3465"/>
    <cellStyle name="Comma 2 3 2 2 2 2 2 3" xfId="3466"/>
    <cellStyle name="Comma 2 3 2 2 2 2 2 4" xfId="3467"/>
    <cellStyle name="Comma 2 3 2 2 2 2 2 5" xfId="3468"/>
    <cellStyle name="Comma 2 3 2 2 2 2 3" xfId="3469"/>
    <cellStyle name="Comma 2 3 2 2 2 2 3 2" xfId="3470"/>
    <cellStyle name="Comma 2 3 2 2 2 2 3 3" xfId="3471"/>
    <cellStyle name="Comma 2 3 2 2 2 2 3 4" xfId="3472"/>
    <cellStyle name="Comma 2 3 2 2 2 2 4" xfId="3473"/>
    <cellStyle name="Comma 2 3 2 2 2 2 5" xfId="3474"/>
    <cellStyle name="Comma 2 3 2 2 2 2 6" xfId="3475"/>
    <cellStyle name="Comma 2 3 2 2 2 3" xfId="3476"/>
    <cellStyle name="Comma 2 3 2 2 2 3 2" xfId="3477"/>
    <cellStyle name="Comma 2 3 2 2 2 3 2 2" xfId="3478"/>
    <cellStyle name="Comma 2 3 2 2 2 3 2 2 2" xfId="3479"/>
    <cellStyle name="Comma 2 3 2 2 2 3 2 2 3" xfId="3480"/>
    <cellStyle name="Comma 2 3 2 2 2 3 2 2 4" xfId="3481"/>
    <cellStyle name="Comma 2 3 2 2 2 3 2 3" xfId="3482"/>
    <cellStyle name="Comma 2 3 2 2 2 3 2 4" xfId="3483"/>
    <cellStyle name="Comma 2 3 2 2 2 3 2 5" xfId="3484"/>
    <cellStyle name="Comma 2 3 2 2 2 3 3" xfId="3485"/>
    <cellStyle name="Comma 2 3 2 2 2 3 3 2" xfId="3486"/>
    <cellStyle name="Comma 2 3 2 2 2 3 3 3" xfId="3487"/>
    <cellStyle name="Comma 2 3 2 2 2 3 3 4" xfId="3488"/>
    <cellStyle name="Comma 2 3 2 2 2 3 4" xfId="3489"/>
    <cellStyle name="Comma 2 3 2 2 2 3 5" xfId="3490"/>
    <cellStyle name="Comma 2 3 2 2 2 3 6" xfId="3491"/>
    <cellStyle name="Comma 2 3 2 2 2 4" xfId="3492"/>
    <cellStyle name="Comma 2 3 2 2 2 4 2" xfId="3493"/>
    <cellStyle name="Comma 2 3 2 2 2 4 2 2" xfId="3494"/>
    <cellStyle name="Comma 2 3 2 2 2 4 2 3" xfId="3495"/>
    <cellStyle name="Comma 2 3 2 2 2 4 2 4" xfId="3496"/>
    <cellStyle name="Comma 2 3 2 2 2 4 3" xfId="3497"/>
    <cellStyle name="Comma 2 3 2 2 2 4 4" xfId="3498"/>
    <cellStyle name="Comma 2 3 2 2 2 4 5" xfId="3499"/>
    <cellStyle name="Comma 2 3 2 2 2 5" xfId="3500"/>
    <cellStyle name="Comma 2 3 2 2 2 5 2" xfId="3501"/>
    <cellStyle name="Comma 2 3 2 2 2 5 3" xfId="3502"/>
    <cellStyle name="Comma 2 3 2 2 2 5 4" xfId="3503"/>
    <cellStyle name="Comma 2 3 2 2 2 6" xfId="3504"/>
    <cellStyle name="Comma 2 3 2 2 2 7" xfId="3505"/>
    <cellStyle name="Comma 2 3 2 2 2 8" xfId="3506"/>
    <cellStyle name="Comma 2 3 2 2 3" xfId="3507"/>
    <cellStyle name="Comma 2 3 2 2 3 2" xfId="3508"/>
    <cellStyle name="Comma 2 3 2 2 3 2 2" xfId="3509"/>
    <cellStyle name="Comma 2 3 2 2 3 2 2 2" xfId="3510"/>
    <cellStyle name="Comma 2 3 2 2 3 2 2 3" xfId="3511"/>
    <cellStyle name="Comma 2 3 2 2 3 2 2 4" xfId="3512"/>
    <cellStyle name="Comma 2 3 2 2 3 2 3" xfId="3513"/>
    <cellStyle name="Comma 2 3 2 2 3 2 4" xfId="3514"/>
    <cellStyle name="Comma 2 3 2 2 3 2 5" xfId="3515"/>
    <cellStyle name="Comma 2 3 2 2 3 3" xfId="3516"/>
    <cellStyle name="Comma 2 3 2 2 3 3 2" xfId="3517"/>
    <cellStyle name="Comma 2 3 2 2 3 3 3" xfId="3518"/>
    <cellStyle name="Comma 2 3 2 2 3 3 4" xfId="3519"/>
    <cellStyle name="Comma 2 3 2 2 3 4" xfId="3520"/>
    <cellStyle name="Comma 2 3 2 2 3 5" xfId="3521"/>
    <cellStyle name="Comma 2 3 2 2 3 6" xfId="3522"/>
    <cellStyle name="Comma 2 3 2 2 4" xfId="3523"/>
    <cellStyle name="Comma 2 3 2 2 4 2" xfId="3524"/>
    <cellStyle name="Comma 2 3 2 2 4 2 2" xfId="3525"/>
    <cellStyle name="Comma 2 3 2 2 4 2 2 2" xfId="3526"/>
    <cellStyle name="Comma 2 3 2 2 4 2 2 3" xfId="3527"/>
    <cellStyle name="Comma 2 3 2 2 4 2 2 4" xfId="3528"/>
    <cellStyle name="Comma 2 3 2 2 4 2 3" xfId="3529"/>
    <cellStyle name="Comma 2 3 2 2 4 2 4" xfId="3530"/>
    <cellStyle name="Comma 2 3 2 2 4 2 5" xfId="3531"/>
    <cellStyle name="Comma 2 3 2 2 4 3" xfId="3532"/>
    <cellStyle name="Comma 2 3 2 2 4 3 2" xfId="3533"/>
    <cellStyle name="Comma 2 3 2 2 4 3 3" xfId="3534"/>
    <cellStyle name="Comma 2 3 2 2 4 3 4" xfId="3535"/>
    <cellStyle name="Comma 2 3 2 2 4 4" xfId="3536"/>
    <cellStyle name="Comma 2 3 2 2 4 5" xfId="3537"/>
    <cellStyle name="Comma 2 3 2 2 4 6" xfId="3538"/>
    <cellStyle name="Comma 2 3 2 2 5" xfId="3539"/>
    <cellStyle name="Comma 2 3 2 2 6" xfId="3540"/>
    <cellStyle name="Comma 2 3 2 2 6 2" xfId="3541"/>
    <cellStyle name="Comma 2 3 2 2 6 2 2" xfId="3542"/>
    <cellStyle name="Comma 2 3 2 2 6 2 3" xfId="3543"/>
    <cellStyle name="Comma 2 3 2 2 6 2 4" xfId="3544"/>
    <cellStyle name="Comma 2 3 2 2 6 3" xfId="3545"/>
    <cellStyle name="Comma 2 3 2 2 6 4" xfId="3546"/>
    <cellStyle name="Comma 2 3 2 2 6 5" xfId="3547"/>
    <cellStyle name="Comma 2 3 2 2 7" xfId="3548"/>
    <cellStyle name="Comma 2 3 2 2 7 2" xfId="3549"/>
    <cellStyle name="Comma 2 3 2 2 7 3" xfId="3550"/>
    <cellStyle name="Comma 2 3 2 2 7 4" xfId="3551"/>
    <cellStyle name="Comma 2 3 2 2 8" xfId="3552"/>
    <cellStyle name="Comma 2 3 2 2 9" xfId="3553"/>
    <cellStyle name="Comma 2 3 2 3" xfId="3554"/>
    <cellStyle name="Comma 2 3 2 3 2" xfId="3555"/>
    <cellStyle name="Comma 2 3 2 3 2 2" xfId="3556"/>
    <cellStyle name="Comma 2 3 2 3 2 2 2" xfId="3557"/>
    <cellStyle name="Comma 2 3 2 3 2 2 2 2" xfId="3558"/>
    <cellStyle name="Comma 2 3 2 3 2 2 2 2 2" xfId="3559"/>
    <cellStyle name="Comma 2 3 2 3 2 2 2 2 3" xfId="3560"/>
    <cellStyle name="Comma 2 3 2 3 2 2 2 2 4" xfId="3561"/>
    <cellStyle name="Comma 2 3 2 3 2 2 2 3" xfId="3562"/>
    <cellStyle name="Comma 2 3 2 3 2 2 2 4" xfId="3563"/>
    <cellStyle name="Comma 2 3 2 3 2 2 2 5" xfId="3564"/>
    <cellStyle name="Comma 2 3 2 3 2 2 3" xfId="3565"/>
    <cellStyle name="Comma 2 3 2 3 2 2 3 2" xfId="3566"/>
    <cellStyle name="Comma 2 3 2 3 2 2 3 3" xfId="3567"/>
    <cellStyle name="Comma 2 3 2 3 2 2 3 4" xfId="3568"/>
    <cellStyle name="Comma 2 3 2 3 2 2 4" xfId="3569"/>
    <cellStyle name="Comma 2 3 2 3 2 2 5" xfId="3570"/>
    <cellStyle name="Comma 2 3 2 3 2 2 6" xfId="3571"/>
    <cellStyle name="Comma 2 3 2 3 2 3" xfId="3572"/>
    <cellStyle name="Comma 2 3 2 3 2 3 2" xfId="3573"/>
    <cellStyle name="Comma 2 3 2 3 2 3 2 2" xfId="3574"/>
    <cellStyle name="Comma 2 3 2 3 2 3 2 2 2" xfId="3575"/>
    <cellStyle name="Comma 2 3 2 3 2 3 2 2 3" xfId="3576"/>
    <cellStyle name="Comma 2 3 2 3 2 3 2 2 4" xfId="3577"/>
    <cellStyle name="Comma 2 3 2 3 2 3 2 3" xfId="3578"/>
    <cellStyle name="Comma 2 3 2 3 2 3 2 4" xfId="3579"/>
    <cellStyle name="Comma 2 3 2 3 2 3 2 5" xfId="3580"/>
    <cellStyle name="Comma 2 3 2 3 2 3 3" xfId="3581"/>
    <cellStyle name="Comma 2 3 2 3 2 3 3 2" xfId="3582"/>
    <cellStyle name="Comma 2 3 2 3 2 3 3 3" xfId="3583"/>
    <cellStyle name="Comma 2 3 2 3 2 3 3 4" xfId="3584"/>
    <cellStyle name="Comma 2 3 2 3 2 3 4" xfId="3585"/>
    <cellStyle name="Comma 2 3 2 3 2 3 5" xfId="3586"/>
    <cellStyle name="Comma 2 3 2 3 2 3 6" xfId="3587"/>
    <cellStyle name="Comma 2 3 2 3 2 4" xfId="3588"/>
    <cellStyle name="Comma 2 3 2 3 2 4 2" xfId="3589"/>
    <cellStyle name="Comma 2 3 2 3 2 4 2 2" xfId="3590"/>
    <cellStyle name="Comma 2 3 2 3 2 4 2 3" xfId="3591"/>
    <cellStyle name="Comma 2 3 2 3 2 4 2 4" xfId="3592"/>
    <cellStyle name="Comma 2 3 2 3 2 4 3" xfId="3593"/>
    <cellStyle name="Comma 2 3 2 3 2 4 4" xfId="3594"/>
    <cellStyle name="Comma 2 3 2 3 2 4 5" xfId="3595"/>
    <cellStyle name="Comma 2 3 2 3 2 5" xfId="3596"/>
    <cellStyle name="Comma 2 3 2 3 2 5 2" xfId="3597"/>
    <cellStyle name="Comma 2 3 2 3 2 5 3" xfId="3598"/>
    <cellStyle name="Comma 2 3 2 3 2 5 4" xfId="3599"/>
    <cellStyle name="Comma 2 3 2 3 2 6" xfId="3600"/>
    <cellStyle name="Comma 2 3 2 3 2 7" xfId="3601"/>
    <cellStyle name="Comma 2 3 2 3 2 8" xfId="3602"/>
    <cellStyle name="Comma 2 3 2 3 3" xfId="3603"/>
    <cellStyle name="Comma 2 3 2 3 3 2" xfId="3604"/>
    <cellStyle name="Comma 2 3 2 3 3 2 2" xfId="3605"/>
    <cellStyle name="Comma 2 3 2 3 3 2 2 2" xfId="3606"/>
    <cellStyle name="Comma 2 3 2 3 3 2 2 3" xfId="3607"/>
    <cellStyle name="Comma 2 3 2 3 3 2 2 4" xfId="3608"/>
    <cellStyle name="Comma 2 3 2 3 3 2 3" xfId="3609"/>
    <cellStyle name="Comma 2 3 2 3 3 2 4" xfId="3610"/>
    <cellStyle name="Comma 2 3 2 3 3 2 5" xfId="3611"/>
    <cellStyle name="Comma 2 3 2 3 3 3" xfId="3612"/>
    <cellStyle name="Comma 2 3 2 3 3 3 2" xfId="3613"/>
    <cellStyle name="Comma 2 3 2 3 3 3 3" xfId="3614"/>
    <cellStyle name="Comma 2 3 2 3 3 3 4" xfId="3615"/>
    <cellStyle name="Comma 2 3 2 3 3 4" xfId="3616"/>
    <cellStyle name="Comma 2 3 2 3 3 5" xfId="3617"/>
    <cellStyle name="Comma 2 3 2 3 3 6" xfId="3618"/>
    <cellStyle name="Comma 2 3 2 3 4" xfId="3619"/>
    <cellStyle name="Comma 2 3 2 3 4 2" xfId="3620"/>
    <cellStyle name="Comma 2 3 2 3 4 2 2" xfId="3621"/>
    <cellStyle name="Comma 2 3 2 3 4 2 2 2" xfId="3622"/>
    <cellStyle name="Comma 2 3 2 3 4 2 2 3" xfId="3623"/>
    <cellStyle name="Comma 2 3 2 3 4 2 2 4" xfId="3624"/>
    <cellStyle name="Comma 2 3 2 3 4 2 3" xfId="3625"/>
    <cellStyle name="Comma 2 3 2 3 4 2 4" xfId="3626"/>
    <cellStyle name="Comma 2 3 2 3 4 2 5" xfId="3627"/>
    <cellStyle name="Comma 2 3 2 3 4 3" xfId="3628"/>
    <cellStyle name="Comma 2 3 2 3 4 3 2" xfId="3629"/>
    <cellStyle name="Comma 2 3 2 3 4 3 3" xfId="3630"/>
    <cellStyle name="Comma 2 3 2 3 4 3 4" xfId="3631"/>
    <cellStyle name="Comma 2 3 2 3 4 4" xfId="3632"/>
    <cellStyle name="Comma 2 3 2 3 4 5" xfId="3633"/>
    <cellStyle name="Comma 2 3 2 3 4 6" xfId="3634"/>
    <cellStyle name="Comma 2 3 2 3 5" xfId="3635"/>
    <cellStyle name="Comma 2 3 2 3 5 2" xfId="3636"/>
    <cellStyle name="Comma 2 3 2 3 5 2 2" xfId="3637"/>
    <cellStyle name="Comma 2 3 2 3 5 2 3" xfId="3638"/>
    <cellStyle name="Comma 2 3 2 3 5 2 4" xfId="3639"/>
    <cellStyle name="Comma 2 3 2 3 5 3" xfId="3640"/>
    <cellStyle name="Comma 2 3 2 3 5 4" xfId="3641"/>
    <cellStyle name="Comma 2 3 2 3 5 5" xfId="3642"/>
    <cellStyle name="Comma 2 3 2 3 6" xfId="3643"/>
    <cellStyle name="Comma 2 3 2 3 6 2" xfId="3644"/>
    <cellStyle name="Comma 2 3 2 3 6 3" xfId="3645"/>
    <cellStyle name="Comma 2 3 2 3 6 4" xfId="3646"/>
    <cellStyle name="Comma 2 3 2 3 7" xfId="3647"/>
    <cellStyle name="Comma 2 3 2 3 8" xfId="3648"/>
    <cellStyle name="Comma 2 3 2 3 9" xfId="3649"/>
    <cellStyle name="Comma 2 3 2 4" xfId="3650"/>
    <cellStyle name="Comma 2 3 2 4 2" xfId="3651"/>
    <cellStyle name="Comma 2 3 2 4 2 2" xfId="3652"/>
    <cellStyle name="Comma 2 3 2 4 2 2 2" xfId="3653"/>
    <cellStyle name="Comma 2 3 2 4 2 2 2 2" xfId="3654"/>
    <cellStyle name="Comma 2 3 2 4 2 2 2 2 2" xfId="3655"/>
    <cellStyle name="Comma 2 3 2 4 2 2 2 2 3" xfId="3656"/>
    <cellStyle name="Comma 2 3 2 4 2 2 2 2 4" xfId="3657"/>
    <cellStyle name="Comma 2 3 2 4 2 2 2 3" xfId="3658"/>
    <cellStyle name="Comma 2 3 2 4 2 2 2 4" xfId="3659"/>
    <cellStyle name="Comma 2 3 2 4 2 2 2 5" xfId="3660"/>
    <cellStyle name="Comma 2 3 2 4 2 2 3" xfId="3661"/>
    <cellStyle name="Comma 2 3 2 4 2 2 3 2" xfId="3662"/>
    <cellStyle name="Comma 2 3 2 4 2 2 3 3" xfId="3663"/>
    <cellStyle name="Comma 2 3 2 4 2 2 3 4" xfId="3664"/>
    <cellStyle name="Comma 2 3 2 4 2 2 4" xfId="3665"/>
    <cellStyle name="Comma 2 3 2 4 2 2 5" xfId="3666"/>
    <cellStyle name="Comma 2 3 2 4 2 2 6" xfId="3667"/>
    <cellStyle name="Comma 2 3 2 4 2 3" xfId="3668"/>
    <cellStyle name="Comma 2 3 2 4 2 3 2" xfId="3669"/>
    <cellStyle name="Comma 2 3 2 4 2 3 2 2" xfId="3670"/>
    <cellStyle name="Comma 2 3 2 4 2 3 2 2 2" xfId="3671"/>
    <cellStyle name="Comma 2 3 2 4 2 3 2 2 3" xfId="3672"/>
    <cellStyle name="Comma 2 3 2 4 2 3 2 2 4" xfId="3673"/>
    <cellStyle name="Comma 2 3 2 4 2 3 2 3" xfId="3674"/>
    <cellStyle name="Comma 2 3 2 4 2 3 2 4" xfId="3675"/>
    <cellStyle name="Comma 2 3 2 4 2 3 2 5" xfId="3676"/>
    <cellStyle name="Comma 2 3 2 4 2 3 3" xfId="3677"/>
    <cellStyle name="Comma 2 3 2 4 2 3 3 2" xfId="3678"/>
    <cellStyle name="Comma 2 3 2 4 2 3 3 3" xfId="3679"/>
    <cellStyle name="Comma 2 3 2 4 2 3 3 4" xfId="3680"/>
    <cellStyle name="Comma 2 3 2 4 2 3 4" xfId="3681"/>
    <cellStyle name="Comma 2 3 2 4 2 3 5" xfId="3682"/>
    <cellStyle name="Comma 2 3 2 4 2 3 6" xfId="3683"/>
    <cellStyle name="Comma 2 3 2 4 2 4" xfId="3684"/>
    <cellStyle name="Comma 2 3 2 4 2 4 2" xfId="3685"/>
    <cellStyle name="Comma 2 3 2 4 2 4 2 2" xfId="3686"/>
    <cellStyle name="Comma 2 3 2 4 2 4 2 3" xfId="3687"/>
    <cellStyle name="Comma 2 3 2 4 2 4 2 4" xfId="3688"/>
    <cellStyle name="Comma 2 3 2 4 2 4 3" xfId="3689"/>
    <cellStyle name="Comma 2 3 2 4 2 4 4" xfId="3690"/>
    <cellStyle name="Comma 2 3 2 4 2 4 5" xfId="3691"/>
    <cellStyle name="Comma 2 3 2 4 2 5" xfId="3692"/>
    <cellStyle name="Comma 2 3 2 4 2 5 2" xfId="3693"/>
    <cellStyle name="Comma 2 3 2 4 2 5 3" xfId="3694"/>
    <cellStyle name="Comma 2 3 2 4 2 5 4" xfId="3695"/>
    <cellStyle name="Comma 2 3 2 4 2 6" xfId="3696"/>
    <cellStyle name="Comma 2 3 2 4 2 7" xfId="3697"/>
    <cellStyle name="Comma 2 3 2 4 2 8" xfId="3698"/>
    <cellStyle name="Comma 2 3 2 4 3" xfId="3699"/>
    <cellStyle name="Comma 2 3 2 4 3 2" xfId="3700"/>
    <cellStyle name="Comma 2 3 2 4 3 2 2" xfId="3701"/>
    <cellStyle name="Comma 2 3 2 4 3 2 2 2" xfId="3702"/>
    <cellStyle name="Comma 2 3 2 4 3 2 2 3" xfId="3703"/>
    <cellStyle name="Comma 2 3 2 4 3 2 2 4" xfId="3704"/>
    <cellStyle name="Comma 2 3 2 4 3 2 3" xfId="3705"/>
    <cellStyle name="Comma 2 3 2 4 3 2 4" xfId="3706"/>
    <cellStyle name="Comma 2 3 2 4 3 2 5" xfId="3707"/>
    <cellStyle name="Comma 2 3 2 4 3 3" xfId="3708"/>
    <cellStyle name="Comma 2 3 2 4 3 3 2" xfId="3709"/>
    <cellStyle name="Comma 2 3 2 4 3 3 3" xfId="3710"/>
    <cellStyle name="Comma 2 3 2 4 3 3 4" xfId="3711"/>
    <cellStyle name="Comma 2 3 2 4 3 4" xfId="3712"/>
    <cellStyle name="Comma 2 3 2 4 3 5" xfId="3713"/>
    <cellStyle name="Comma 2 3 2 4 3 6" xfId="3714"/>
    <cellStyle name="Comma 2 3 2 4 4" xfId="3715"/>
    <cellStyle name="Comma 2 3 2 4 4 2" xfId="3716"/>
    <cellStyle name="Comma 2 3 2 4 4 2 2" xfId="3717"/>
    <cellStyle name="Comma 2 3 2 4 4 2 2 2" xfId="3718"/>
    <cellStyle name="Comma 2 3 2 4 4 2 2 3" xfId="3719"/>
    <cellStyle name="Comma 2 3 2 4 4 2 2 4" xfId="3720"/>
    <cellStyle name="Comma 2 3 2 4 4 2 3" xfId="3721"/>
    <cellStyle name="Comma 2 3 2 4 4 2 4" xfId="3722"/>
    <cellStyle name="Comma 2 3 2 4 4 2 5" xfId="3723"/>
    <cellStyle name="Comma 2 3 2 4 4 3" xfId="3724"/>
    <cellStyle name="Comma 2 3 2 4 4 3 2" xfId="3725"/>
    <cellStyle name="Comma 2 3 2 4 4 3 3" xfId="3726"/>
    <cellStyle name="Comma 2 3 2 4 4 3 4" xfId="3727"/>
    <cellStyle name="Comma 2 3 2 4 4 4" xfId="3728"/>
    <cellStyle name="Comma 2 3 2 4 4 5" xfId="3729"/>
    <cellStyle name="Comma 2 3 2 4 4 6" xfId="3730"/>
    <cellStyle name="Comma 2 3 2 4 5" xfId="3731"/>
    <cellStyle name="Comma 2 3 2 4 5 2" xfId="3732"/>
    <cellStyle name="Comma 2 3 2 4 5 2 2" xfId="3733"/>
    <cellStyle name="Comma 2 3 2 4 5 2 3" xfId="3734"/>
    <cellStyle name="Comma 2 3 2 4 5 2 4" xfId="3735"/>
    <cellStyle name="Comma 2 3 2 4 5 3" xfId="3736"/>
    <cellStyle name="Comma 2 3 2 4 5 4" xfId="3737"/>
    <cellStyle name="Comma 2 3 2 4 5 5" xfId="3738"/>
    <cellStyle name="Comma 2 3 2 4 6" xfId="3739"/>
    <cellStyle name="Comma 2 3 2 4 6 2" xfId="3740"/>
    <cellStyle name="Comma 2 3 2 4 6 3" xfId="3741"/>
    <cellStyle name="Comma 2 3 2 4 6 4" xfId="3742"/>
    <cellStyle name="Comma 2 3 2 4 7" xfId="3743"/>
    <cellStyle name="Comma 2 3 2 4 8" xfId="3744"/>
    <cellStyle name="Comma 2 3 2 4 9" xfId="3745"/>
    <cellStyle name="Comma 2 3 2 5" xfId="3746"/>
    <cellStyle name="Comma 2 3 2 5 2" xfId="3747"/>
    <cellStyle name="Comma 2 3 2 5 2 2" xfId="3748"/>
    <cellStyle name="Comma 2 3 2 5 2 2 2" xfId="3749"/>
    <cellStyle name="Comma 2 3 2 5 2 2 2 2" xfId="3750"/>
    <cellStyle name="Comma 2 3 2 5 2 2 2 3" xfId="3751"/>
    <cellStyle name="Comma 2 3 2 5 2 2 2 4" xfId="3752"/>
    <cellStyle name="Comma 2 3 2 5 2 2 3" xfId="3753"/>
    <cellStyle name="Comma 2 3 2 5 2 2 4" xfId="3754"/>
    <cellStyle name="Comma 2 3 2 5 2 2 5" xfId="3755"/>
    <cellStyle name="Comma 2 3 2 5 2 3" xfId="3756"/>
    <cellStyle name="Comma 2 3 2 5 2 3 2" xfId="3757"/>
    <cellStyle name="Comma 2 3 2 5 2 3 3" xfId="3758"/>
    <cellStyle name="Comma 2 3 2 5 2 3 4" xfId="3759"/>
    <cellStyle name="Comma 2 3 2 5 2 4" xfId="3760"/>
    <cellStyle name="Comma 2 3 2 5 2 5" xfId="3761"/>
    <cellStyle name="Comma 2 3 2 5 2 6" xfId="3762"/>
    <cellStyle name="Comma 2 3 2 5 3" xfId="3763"/>
    <cellStyle name="Comma 2 3 2 5 3 2" xfId="3764"/>
    <cellStyle name="Comma 2 3 2 5 3 2 2" xfId="3765"/>
    <cellStyle name="Comma 2 3 2 5 3 2 2 2" xfId="3766"/>
    <cellStyle name="Comma 2 3 2 5 3 2 2 3" xfId="3767"/>
    <cellStyle name="Comma 2 3 2 5 3 2 2 4" xfId="3768"/>
    <cellStyle name="Comma 2 3 2 5 3 2 3" xfId="3769"/>
    <cellStyle name="Comma 2 3 2 5 3 2 4" xfId="3770"/>
    <cellStyle name="Comma 2 3 2 5 3 2 5" xfId="3771"/>
    <cellStyle name="Comma 2 3 2 5 3 3" xfId="3772"/>
    <cellStyle name="Comma 2 3 2 5 3 3 2" xfId="3773"/>
    <cellStyle name="Comma 2 3 2 5 3 3 3" xfId="3774"/>
    <cellStyle name="Comma 2 3 2 5 3 3 4" xfId="3775"/>
    <cellStyle name="Comma 2 3 2 5 3 4" xfId="3776"/>
    <cellStyle name="Comma 2 3 2 5 3 5" xfId="3777"/>
    <cellStyle name="Comma 2 3 2 5 3 6" xfId="3778"/>
    <cellStyle name="Comma 2 3 2 5 4" xfId="3779"/>
    <cellStyle name="Comma 2 3 2 5 4 2" xfId="3780"/>
    <cellStyle name="Comma 2 3 2 5 4 2 2" xfId="3781"/>
    <cellStyle name="Comma 2 3 2 5 4 2 3" xfId="3782"/>
    <cellStyle name="Comma 2 3 2 5 4 2 4" xfId="3783"/>
    <cellStyle name="Comma 2 3 2 5 4 3" xfId="3784"/>
    <cellStyle name="Comma 2 3 2 5 4 4" xfId="3785"/>
    <cellStyle name="Comma 2 3 2 5 4 5" xfId="3786"/>
    <cellStyle name="Comma 2 3 2 5 5" xfId="3787"/>
    <cellStyle name="Comma 2 3 2 5 5 2" xfId="3788"/>
    <cellStyle name="Comma 2 3 2 5 5 3" xfId="3789"/>
    <cellStyle name="Comma 2 3 2 5 5 4" xfId="3790"/>
    <cellStyle name="Comma 2 3 2 5 6" xfId="3791"/>
    <cellStyle name="Comma 2 3 2 5 7" xfId="3792"/>
    <cellStyle name="Comma 2 3 2 5 8" xfId="3793"/>
    <cellStyle name="Comma 2 3 2 6" xfId="3794"/>
    <cellStyle name="Comma 2 3 2 6 2" xfId="3795"/>
    <cellStyle name="Comma 2 3 2 6 2 2" xfId="3796"/>
    <cellStyle name="Comma 2 3 2 6 2 2 2" xfId="3797"/>
    <cellStyle name="Comma 2 3 2 6 2 2 2 2" xfId="3798"/>
    <cellStyle name="Comma 2 3 2 6 2 2 2 3" xfId="3799"/>
    <cellStyle name="Comma 2 3 2 6 2 2 2 4" xfId="3800"/>
    <cellStyle name="Comma 2 3 2 6 2 2 3" xfId="3801"/>
    <cellStyle name="Comma 2 3 2 6 2 2 4" xfId="3802"/>
    <cellStyle name="Comma 2 3 2 6 2 2 5" xfId="3803"/>
    <cellStyle name="Comma 2 3 2 6 2 3" xfId="3804"/>
    <cellStyle name="Comma 2 3 2 6 2 3 2" xfId="3805"/>
    <cellStyle name="Comma 2 3 2 6 2 3 3" xfId="3806"/>
    <cellStyle name="Comma 2 3 2 6 2 3 4" xfId="3807"/>
    <cellStyle name="Comma 2 3 2 6 2 4" xfId="3808"/>
    <cellStyle name="Comma 2 3 2 6 2 5" xfId="3809"/>
    <cellStyle name="Comma 2 3 2 6 2 6" xfId="3810"/>
    <cellStyle name="Comma 2 3 2 6 3" xfId="3811"/>
    <cellStyle name="Comma 2 3 2 6 3 2" xfId="3812"/>
    <cellStyle name="Comma 2 3 2 6 3 2 2" xfId="3813"/>
    <cellStyle name="Comma 2 3 2 6 3 2 2 2" xfId="3814"/>
    <cellStyle name="Comma 2 3 2 6 3 2 2 3" xfId="3815"/>
    <cellStyle name="Comma 2 3 2 6 3 2 2 4" xfId="3816"/>
    <cellStyle name="Comma 2 3 2 6 3 2 3" xfId="3817"/>
    <cellStyle name="Comma 2 3 2 6 3 2 4" xfId="3818"/>
    <cellStyle name="Comma 2 3 2 6 3 2 5" xfId="3819"/>
    <cellStyle name="Comma 2 3 2 6 3 3" xfId="3820"/>
    <cellStyle name="Comma 2 3 2 6 3 3 2" xfId="3821"/>
    <cellStyle name="Comma 2 3 2 6 3 3 3" xfId="3822"/>
    <cellStyle name="Comma 2 3 2 6 3 3 4" xfId="3823"/>
    <cellStyle name="Comma 2 3 2 6 3 4" xfId="3824"/>
    <cellStyle name="Comma 2 3 2 6 3 5" xfId="3825"/>
    <cellStyle name="Comma 2 3 2 6 3 6" xfId="3826"/>
    <cellStyle name="Comma 2 3 2 6 4" xfId="3827"/>
    <cellStyle name="Comma 2 3 2 6 4 2" xfId="3828"/>
    <cellStyle name="Comma 2 3 2 6 4 2 2" xfId="3829"/>
    <cellStyle name="Comma 2 3 2 6 4 2 3" xfId="3830"/>
    <cellStyle name="Comma 2 3 2 6 4 2 4" xfId="3831"/>
    <cellStyle name="Comma 2 3 2 6 4 3" xfId="3832"/>
    <cellStyle name="Comma 2 3 2 6 4 4" xfId="3833"/>
    <cellStyle name="Comma 2 3 2 6 4 5" xfId="3834"/>
    <cellStyle name="Comma 2 3 2 6 5" xfId="3835"/>
    <cellStyle name="Comma 2 3 2 6 5 2" xfId="3836"/>
    <cellStyle name="Comma 2 3 2 6 5 3" xfId="3837"/>
    <cellStyle name="Comma 2 3 2 6 5 4" xfId="3838"/>
    <cellStyle name="Comma 2 3 2 6 6" xfId="3839"/>
    <cellStyle name="Comma 2 3 2 6 7" xfId="3840"/>
    <cellStyle name="Comma 2 3 2 6 8" xfId="3841"/>
    <cellStyle name="Comma 2 3 2 7" xfId="3842"/>
    <cellStyle name="Comma 2 3 2 7 2" xfId="3843"/>
    <cellStyle name="Comma 2 3 2 7 2 2" xfId="3844"/>
    <cellStyle name="Comma 2 3 2 7 2 2 2" xfId="3845"/>
    <cellStyle name="Comma 2 3 2 7 2 2 3" xfId="3846"/>
    <cellStyle name="Comma 2 3 2 7 2 2 4" xfId="3847"/>
    <cellStyle name="Comma 2 3 2 7 2 3" xfId="3848"/>
    <cellStyle name="Comma 2 3 2 7 2 4" xfId="3849"/>
    <cellStyle name="Comma 2 3 2 7 2 5" xfId="3850"/>
    <cellStyle name="Comma 2 3 2 7 3" xfId="3851"/>
    <cellStyle name="Comma 2 3 2 7 3 2" xfId="3852"/>
    <cellStyle name="Comma 2 3 2 7 3 3" xfId="3853"/>
    <cellStyle name="Comma 2 3 2 7 3 4" xfId="3854"/>
    <cellStyle name="Comma 2 3 2 7 4" xfId="3855"/>
    <cellStyle name="Comma 2 3 2 7 5" xfId="3856"/>
    <cellStyle name="Comma 2 3 2 7 6" xfId="3857"/>
    <cellStyle name="Comma 2 3 2 8" xfId="3858"/>
    <cellStyle name="Comma 2 3 2 8 2" xfId="3859"/>
    <cellStyle name="Comma 2 3 2 8 2 2" xfId="3860"/>
    <cellStyle name="Comma 2 3 2 8 2 2 2" xfId="3861"/>
    <cellStyle name="Comma 2 3 2 8 2 2 3" xfId="3862"/>
    <cellStyle name="Comma 2 3 2 8 2 2 4" xfId="3863"/>
    <cellStyle name="Comma 2 3 2 8 2 3" xfId="3864"/>
    <cellStyle name="Comma 2 3 2 8 2 4" xfId="3865"/>
    <cellStyle name="Comma 2 3 2 8 2 5" xfId="3866"/>
    <cellStyle name="Comma 2 3 2 8 3" xfId="3867"/>
    <cellStyle name="Comma 2 3 2 8 3 2" xfId="3868"/>
    <cellStyle name="Comma 2 3 2 8 3 3" xfId="3869"/>
    <cellStyle name="Comma 2 3 2 8 3 4" xfId="3870"/>
    <cellStyle name="Comma 2 3 2 8 4" xfId="3871"/>
    <cellStyle name="Comma 2 3 2 8 5" xfId="3872"/>
    <cellStyle name="Comma 2 3 2 8 6" xfId="3873"/>
    <cellStyle name="Comma 2 3 2 9" xfId="3874"/>
    <cellStyle name="Comma 2 3 3" xfId="3875"/>
    <cellStyle name="Comma 2 3 3 10" xfId="3876"/>
    <cellStyle name="Comma 2 3 3 2" xfId="3877"/>
    <cellStyle name="Comma 2 3 3 2 2" xfId="3878"/>
    <cellStyle name="Comma 2 3 3 2 2 2" xfId="3879"/>
    <cellStyle name="Comma 2 3 3 2 2 2 2" xfId="3880"/>
    <cellStyle name="Comma 2 3 3 2 2 2 2 2" xfId="3881"/>
    <cellStyle name="Comma 2 3 3 2 2 2 2 3" xfId="3882"/>
    <cellStyle name="Comma 2 3 3 2 2 2 2 4" xfId="3883"/>
    <cellStyle name="Comma 2 3 3 2 2 2 3" xfId="3884"/>
    <cellStyle name="Comma 2 3 3 2 2 2 4" xfId="3885"/>
    <cellStyle name="Comma 2 3 3 2 2 2 5" xfId="3886"/>
    <cellStyle name="Comma 2 3 3 2 2 3" xfId="3887"/>
    <cellStyle name="Comma 2 3 3 2 2 3 2" xfId="3888"/>
    <cellStyle name="Comma 2 3 3 2 2 3 3" xfId="3889"/>
    <cellStyle name="Comma 2 3 3 2 2 3 4" xfId="3890"/>
    <cellStyle name="Comma 2 3 3 2 2 4" xfId="3891"/>
    <cellStyle name="Comma 2 3 3 2 2 5" xfId="3892"/>
    <cellStyle name="Comma 2 3 3 2 2 6" xfId="3893"/>
    <cellStyle name="Comma 2 3 3 2 3" xfId="3894"/>
    <cellStyle name="Comma 2 3 3 2 3 2" xfId="3895"/>
    <cellStyle name="Comma 2 3 3 2 3 2 2" xfId="3896"/>
    <cellStyle name="Comma 2 3 3 2 3 2 2 2" xfId="3897"/>
    <cellStyle name="Comma 2 3 3 2 3 2 2 3" xfId="3898"/>
    <cellStyle name="Comma 2 3 3 2 3 2 2 4" xfId="3899"/>
    <cellStyle name="Comma 2 3 3 2 3 2 3" xfId="3900"/>
    <cellStyle name="Comma 2 3 3 2 3 2 4" xfId="3901"/>
    <cellStyle name="Comma 2 3 3 2 3 2 5" xfId="3902"/>
    <cellStyle name="Comma 2 3 3 2 3 3" xfId="3903"/>
    <cellStyle name="Comma 2 3 3 2 3 3 2" xfId="3904"/>
    <cellStyle name="Comma 2 3 3 2 3 3 3" xfId="3905"/>
    <cellStyle name="Comma 2 3 3 2 3 3 4" xfId="3906"/>
    <cellStyle name="Comma 2 3 3 2 3 4" xfId="3907"/>
    <cellStyle name="Comma 2 3 3 2 3 5" xfId="3908"/>
    <cellStyle name="Comma 2 3 3 2 3 6" xfId="3909"/>
    <cellStyle name="Comma 2 3 3 2 4" xfId="3910"/>
    <cellStyle name="Comma 2 3 3 2 4 2" xfId="3911"/>
    <cellStyle name="Comma 2 3 3 2 4 2 2" xfId="3912"/>
    <cellStyle name="Comma 2 3 3 2 4 2 3" xfId="3913"/>
    <cellStyle name="Comma 2 3 3 2 4 2 4" xfId="3914"/>
    <cellStyle name="Comma 2 3 3 2 4 3" xfId="3915"/>
    <cellStyle name="Comma 2 3 3 2 4 4" xfId="3916"/>
    <cellStyle name="Comma 2 3 3 2 4 5" xfId="3917"/>
    <cellStyle name="Comma 2 3 3 2 5" xfId="3918"/>
    <cellStyle name="Comma 2 3 3 2 5 2" xfId="3919"/>
    <cellStyle name="Comma 2 3 3 2 5 3" xfId="3920"/>
    <cellStyle name="Comma 2 3 3 2 5 4" xfId="3921"/>
    <cellStyle name="Comma 2 3 3 2 6" xfId="3922"/>
    <cellStyle name="Comma 2 3 3 2 7" xfId="3923"/>
    <cellStyle name="Comma 2 3 3 2 8" xfId="3924"/>
    <cellStyle name="Comma 2 3 3 3" xfId="3925"/>
    <cellStyle name="Comma 2 3 3 3 2" xfId="3926"/>
    <cellStyle name="Comma 2 3 3 3 2 2" xfId="3927"/>
    <cellStyle name="Comma 2 3 3 3 2 2 2" xfId="3928"/>
    <cellStyle name="Comma 2 3 3 3 2 2 3" xfId="3929"/>
    <cellStyle name="Comma 2 3 3 3 2 2 4" xfId="3930"/>
    <cellStyle name="Comma 2 3 3 3 2 3" xfId="3931"/>
    <cellStyle name="Comma 2 3 3 3 2 4" xfId="3932"/>
    <cellStyle name="Comma 2 3 3 3 2 5" xfId="3933"/>
    <cellStyle name="Comma 2 3 3 3 3" xfId="3934"/>
    <cellStyle name="Comma 2 3 3 3 3 2" xfId="3935"/>
    <cellStyle name="Comma 2 3 3 3 3 3" xfId="3936"/>
    <cellStyle name="Comma 2 3 3 3 3 4" xfId="3937"/>
    <cellStyle name="Comma 2 3 3 3 4" xfId="3938"/>
    <cellStyle name="Comma 2 3 3 3 5" xfId="3939"/>
    <cellStyle name="Comma 2 3 3 3 6" xfId="3940"/>
    <cellStyle name="Comma 2 3 3 4" xfId="3941"/>
    <cellStyle name="Comma 2 3 3 4 2" xfId="3942"/>
    <cellStyle name="Comma 2 3 3 4 2 2" xfId="3943"/>
    <cellStyle name="Comma 2 3 3 4 2 2 2" xfId="3944"/>
    <cellStyle name="Comma 2 3 3 4 2 2 3" xfId="3945"/>
    <cellStyle name="Comma 2 3 3 4 2 2 4" xfId="3946"/>
    <cellStyle name="Comma 2 3 3 4 2 3" xfId="3947"/>
    <cellStyle name="Comma 2 3 3 4 2 4" xfId="3948"/>
    <cellStyle name="Comma 2 3 3 4 2 5" xfId="3949"/>
    <cellStyle name="Comma 2 3 3 4 3" xfId="3950"/>
    <cellStyle name="Comma 2 3 3 4 3 2" xfId="3951"/>
    <cellStyle name="Comma 2 3 3 4 3 3" xfId="3952"/>
    <cellStyle name="Comma 2 3 3 4 3 4" xfId="3953"/>
    <cellStyle name="Comma 2 3 3 4 4" xfId="3954"/>
    <cellStyle name="Comma 2 3 3 4 5" xfId="3955"/>
    <cellStyle name="Comma 2 3 3 4 6" xfId="3956"/>
    <cellStyle name="Comma 2 3 3 5" xfId="3957"/>
    <cellStyle name="Comma 2 3 3 5 2" xfId="3958"/>
    <cellStyle name="Comma 2 3 3 5 2 2" xfId="3959"/>
    <cellStyle name="Comma 2 3 3 5 2 3" xfId="3960"/>
    <cellStyle name="Comma 2 3 3 5 2 4" xfId="3961"/>
    <cellStyle name="Comma 2 3 3 5 3" xfId="3962"/>
    <cellStyle name="Comma 2 3 3 5 4" xfId="3963"/>
    <cellStyle name="Comma 2 3 3 5 5" xfId="3964"/>
    <cellStyle name="Comma 2 3 3 6" xfId="3965"/>
    <cellStyle name="Comma 2 3 3 7" xfId="3966"/>
    <cellStyle name="Comma 2 3 3 7 2" xfId="3967"/>
    <cellStyle name="Comma 2 3 3 7 3" xfId="3968"/>
    <cellStyle name="Comma 2 3 3 7 4" xfId="3969"/>
    <cellStyle name="Comma 2 3 3 8" xfId="3970"/>
    <cellStyle name="Comma 2 3 3 9" xfId="3971"/>
    <cellStyle name="Comma 2 3 4" xfId="3972"/>
    <cellStyle name="Comma 2 3 4 2" xfId="3973"/>
    <cellStyle name="Comma 2 3 4 2 2" xfId="3974"/>
    <cellStyle name="Comma 2 3 4 2 2 2" xfId="3975"/>
    <cellStyle name="Comma 2 3 4 2 2 2 2" xfId="3976"/>
    <cellStyle name="Comma 2 3 4 2 2 2 2 2" xfId="3977"/>
    <cellStyle name="Comma 2 3 4 2 2 2 2 3" xfId="3978"/>
    <cellStyle name="Comma 2 3 4 2 2 2 2 4" xfId="3979"/>
    <cellStyle name="Comma 2 3 4 2 2 2 3" xfId="3980"/>
    <cellStyle name="Comma 2 3 4 2 2 2 4" xfId="3981"/>
    <cellStyle name="Comma 2 3 4 2 2 2 5" xfId="3982"/>
    <cellStyle name="Comma 2 3 4 2 2 3" xfId="3983"/>
    <cellStyle name="Comma 2 3 4 2 2 3 2" xfId="3984"/>
    <cellStyle name="Comma 2 3 4 2 2 3 3" xfId="3985"/>
    <cellStyle name="Comma 2 3 4 2 2 3 4" xfId="3986"/>
    <cellStyle name="Comma 2 3 4 2 2 4" xfId="3987"/>
    <cellStyle name="Comma 2 3 4 2 2 5" xfId="3988"/>
    <cellStyle name="Comma 2 3 4 2 2 6" xfId="3989"/>
    <cellStyle name="Comma 2 3 4 2 3" xfId="3990"/>
    <cellStyle name="Comma 2 3 4 2 3 2" xfId="3991"/>
    <cellStyle name="Comma 2 3 4 2 3 2 2" xfId="3992"/>
    <cellStyle name="Comma 2 3 4 2 3 2 2 2" xfId="3993"/>
    <cellStyle name="Comma 2 3 4 2 3 2 2 3" xfId="3994"/>
    <cellStyle name="Comma 2 3 4 2 3 2 2 4" xfId="3995"/>
    <cellStyle name="Comma 2 3 4 2 3 2 3" xfId="3996"/>
    <cellStyle name="Comma 2 3 4 2 3 2 4" xfId="3997"/>
    <cellStyle name="Comma 2 3 4 2 3 2 5" xfId="3998"/>
    <cellStyle name="Comma 2 3 4 2 3 3" xfId="3999"/>
    <cellStyle name="Comma 2 3 4 2 3 3 2" xfId="4000"/>
    <cellStyle name="Comma 2 3 4 2 3 3 3" xfId="4001"/>
    <cellStyle name="Comma 2 3 4 2 3 3 4" xfId="4002"/>
    <cellStyle name="Comma 2 3 4 2 3 4" xfId="4003"/>
    <cellStyle name="Comma 2 3 4 2 3 5" xfId="4004"/>
    <cellStyle name="Comma 2 3 4 2 3 6" xfId="4005"/>
    <cellStyle name="Comma 2 3 4 2 4" xfId="4006"/>
    <cellStyle name="Comma 2 3 4 2 4 2" xfId="4007"/>
    <cellStyle name="Comma 2 3 4 2 4 2 2" xfId="4008"/>
    <cellStyle name="Comma 2 3 4 2 4 2 3" xfId="4009"/>
    <cellStyle name="Comma 2 3 4 2 4 2 4" xfId="4010"/>
    <cellStyle name="Comma 2 3 4 2 4 3" xfId="4011"/>
    <cellStyle name="Comma 2 3 4 2 4 4" xfId="4012"/>
    <cellStyle name="Comma 2 3 4 2 4 5" xfId="4013"/>
    <cellStyle name="Comma 2 3 4 2 5" xfId="4014"/>
    <cellStyle name="Comma 2 3 4 2 5 2" xfId="4015"/>
    <cellStyle name="Comma 2 3 4 2 5 3" xfId="4016"/>
    <cellStyle name="Comma 2 3 4 2 5 4" xfId="4017"/>
    <cellStyle name="Comma 2 3 4 2 6" xfId="4018"/>
    <cellStyle name="Comma 2 3 4 2 7" xfId="4019"/>
    <cellStyle name="Comma 2 3 4 2 8" xfId="4020"/>
    <cellStyle name="Comma 2 3 4 3" xfId="4021"/>
    <cellStyle name="Comma 2 3 4 3 2" xfId="4022"/>
    <cellStyle name="Comma 2 3 4 3 2 2" xfId="4023"/>
    <cellStyle name="Comma 2 3 4 3 2 2 2" xfId="4024"/>
    <cellStyle name="Comma 2 3 4 3 2 2 3" xfId="4025"/>
    <cellStyle name="Comma 2 3 4 3 2 2 4" xfId="4026"/>
    <cellStyle name="Comma 2 3 4 3 2 3" xfId="4027"/>
    <cellStyle name="Comma 2 3 4 3 2 4" xfId="4028"/>
    <cellStyle name="Comma 2 3 4 3 2 5" xfId="4029"/>
    <cellStyle name="Comma 2 3 4 3 3" xfId="4030"/>
    <cellStyle name="Comma 2 3 4 3 3 2" xfId="4031"/>
    <cellStyle name="Comma 2 3 4 3 3 3" xfId="4032"/>
    <cellStyle name="Comma 2 3 4 3 3 4" xfId="4033"/>
    <cellStyle name="Comma 2 3 4 3 4" xfId="4034"/>
    <cellStyle name="Comma 2 3 4 3 5" xfId="4035"/>
    <cellStyle name="Comma 2 3 4 3 6" xfId="4036"/>
    <cellStyle name="Comma 2 3 4 4" xfId="4037"/>
    <cellStyle name="Comma 2 3 4 4 2" xfId="4038"/>
    <cellStyle name="Comma 2 3 4 4 2 2" xfId="4039"/>
    <cellStyle name="Comma 2 3 4 4 2 2 2" xfId="4040"/>
    <cellStyle name="Comma 2 3 4 4 2 2 3" xfId="4041"/>
    <cellStyle name="Comma 2 3 4 4 2 2 4" xfId="4042"/>
    <cellStyle name="Comma 2 3 4 4 2 3" xfId="4043"/>
    <cellStyle name="Comma 2 3 4 4 2 4" xfId="4044"/>
    <cellStyle name="Comma 2 3 4 4 2 5" xfId="4045"/>
    <cellStyle name="Comma 2 3 4 4 3" xfId="4046"/>
    <cellStyle name="Comma 2 3 4 4 3 2" xfId="4047"/>
    <cellStyle name="Comma 2 3 4 4 3 3" xfId="4048"/>
    <cellStyle name="Comma 2 3 4 4 3 4" xfId="4049"/>
    <cellStyle name="Comma 2 3 4 4 4" xfId="4050"/>
    <cellStyle name="Comma 2 3 4 4 5" xfId="4051"/>
    <cellStyle name="Comma 2 3 4 4 6" xfId="4052"/>
    <cellStyle name="Comma 2 3 4 5" xfId="4053"/>
    <cellStyle name="Comma 2 3 4 5 2" xfId="4054"/>
    <cellStyle name="Comma 2 3 4 5 2 2" xfId="4055"/>
    <cellStyle name="Comma 2 3 4 5 2 3" xfId="4056"/>
    <cellStyle name="Comma 2 3 4 5 2 4" xfId="4057"/>
    <cellStyle name="Comma 2 3 4 5 3" xfId="4058"/>
    <cellStyle name="Comma 2 3 4 5 4" xfId="4059"/>
    <cellStyle name="Comma 2 3 4 5 5" xfId="4060"/>
    <cellStyle name="Comma 2 3 4 6" xfId="4061"/>
    <cellStyle name="Comma 2 3 4 6 2" xfId="4062"/>
    <cellStyle name="Comma 2 3 4 6 3" xfId="4063"/>
    <cellStyle name="Comma 2 3 4 6 4" xfId="4064"/>
    <cellStyle name="Comma 2 3 4 7" xfId="4065"/>
    <cellStyle name="Comma 2 3 4 8" xfId="4066"/>
    <cellStyle name="Comma 2 3 4 9" xfId="4067"/>
    <cellStyle name="Comma 2 3 5" xfId="4068"/>
    <cellStyle name="Comma 2 3 6" xfId="4069"/>
    <cellStyle name="Comma 2 3 6 2" xfId="4070"/>
    <cellStyle name="Comma 2 3 6 2 2" xfId="4071"/>
    <cellStyle name="Comma 2 3 6 2 2 2" xfId="4072"/>
    <cellStyle name="Comma 2 3 6 2 2 2 2" xfId="4073"/>
    <cellStyle name="Comma 2 3 6 2 2 2 2 2" xfId="4074"/>
    <cellStyle name="Comma 2 3 6 2 2 2 2 3" xfId="4075"/>
    <cellStyle name="Comma 2 3 6 2 2 2 2 4" xfId="4076"/>
    <cellStyle name="Comma 2 3 6 2 2 2 3" xfId="4077"/>
    <cellStyle name="Comma 2 3 6 2 2 2 4" xfId="4078"/>
    <cellStyle name="Comma 2 3 6 2 2 2 5" xfId="4079"/>
    <cellStyle name="Comma 2 3 6 2 2 3" xfId="4080"/>
    <cellStyle name="Comma 2 3 6 2 2 3 2" xfId="4081"/>
    <cellStyle name="Comma 2 3 6 2 2 3 3" xfId="4082"/>
    <cellStyle name="Comma 2 3 6 2 2 3 4" xfId="4083"/>
    <cellStyle name="Comma 2 3 6 2 2 4" xfId="4084"/>
    <cellStyle name="Comma 2 3 6 2 2 5" xfId="4085"/>
    <cellStyle name="Comma 2 3 6 2 2 6" xfId="4086"/>
    <cellStyle name="Comma 2 3 6 2 3" xfId="4087"/>
    <cellStyle name="Comma 2 3 6 2 3 2" xfId="4088"/>
    <cellStyle name="Comma 2 3 6 2 3 2 2" xfId="4089"/>
    <cellStyle name="Comma 2 3 6 2 3 2 2 2" xfId="4090"/>
    <cellStyle name="Comma 2 3 6 2 3 2 2 3" xfId="4091"/>
    <cellStyle name="Comma 2 3 6 2 3 2 2 4" xfId="4092"/>
    <cellStyle name="Comma 2 3 6 2 3 2 3" xfId="4093"/>
    <cellStyle name="Comma 2 3 6 2 3 2 4" xfId="4094"/>
    <cellStyle name="Comma 2 3 6 2 3 2 5" xfId="4095"/>
    <cellStyle name="Comma 2 3 6 2 3 3" xfId="4096"/>
    <cellStyle name="Comma 2 3 6 2 3 3 2" xfId="4097"/>
    <cellStyle name="Comma 2 3 6 2 3 3 3" xfId="4098"/>
    <cellStyle name="Comma 2 3 6 2 3 3 4" xfId="4099"/>
    <cellStyle name="Comma 2 3 6 2 3 4" xfId="4100"/>
    <cellStyle name="Comma 2 3 6 2 3 5" xfId="4101"/>
    <cellStyle name="Comma 2 3 6 2 3 6" xfId="4102"/>
    <cellStyle name="Comma 2 3 6 2 4" xfId="4103"/>
    <cellStyle name="Comma 2 3 6 2 4 2" xfId="4104"/>
    <cellStyle name="Comma 2 3 6 2 4 2 2" xfId="4105"/>
    <cellStyle name="Comma 2 3 6 2 4 2 3" xfId="4106"/>
    <cellStyle name="Comma 2 3 6 2 4 2 4" xfId="4107"/>
    <cellStyle name="Comma 2 3 6 2 4 3" xfId="4108"/>
    <cellStyle name="Comma 2 3 6 2 4 4" xfId="4109"/>
    <cellStyle name="Comma 2 3 6 2 4 5" xfId="4110"/>
    <cellStyle name="Comma 2 3 6 2 5" xfId="4111"/>
    <cellStyle name="Comma 2 3 6 2 5 2" xfId="4112"/>
    <cellStyle name="Comma 2 3 6 2 5 3" xfId="4113"/>
    <cellStyle name="Comma 2 3 6 2 5 4" xfId="4114"/>
    <cellStyle name="Comma 2 3 6 2 6" xfId="4115"/>
    <cellStyle name="Comma 2 3 6 2 7" xfId="4116"/>
    <cellStyle name="Comma 2 3 6 2 8" xfId="4117"/>
    <cellStyle name="Comma 2 3 6 3" xfId="4118"/>
    <cellStyle name="Comma 2 3 6 3 2" xfId="4119"/>
    <cellStyle name="Comma 2 3 6 3 2 2" xfId="4120"/>
    <cellStyle name="Comma 2 3 6 3 2 2 2" xfId="4121"/>
    <cellStyle name="Comma 2 3 6 3 2 2 3" xfId="4122"/>
    <cellStyle name="Comma 2 3 6 3 2 2 4" xfId="4123"/>
    <cellStyle name="Comma 2 3 6 3 2 3" xfId="4124"/>
    <cellStyle name="Comma 2 3 6 3 2 4" xfId="4125"/>
    <cellStyle name="Comma 2 3 6 3 2 5" xfId="4126"/>
    <cellStyle name="Comma 2 3 6 3 3" xfId="4127"/>
    <cellStyle name="Comma 2 3 6 3 3 2" xfId="4128"/>
    <cellStyle name="Comma 2 3 6 3 3 3" xfId="4129"/>
    <cellStyle name="Comma 2 3 6 3 3 4" xfId="4130"/>
    <cellStyle name="Comma 2 3 6 3 4" xfId="4131"/>
    <cellStyle name="Comma 2 3 6 3 5" xfId="4132"/>
    <cellStyle name="Comma 2 3 6 3 6" xfId="4133"/>
    <cellStyle name="Comma 2 3 6 4" xfId="4134"/>
    <cellStyle name="Comma 2 3 6 4 2" xfId="4135"/>
    <cellStyle name="Comma 2 3 6 4 2 2" xfId="4136"/>
    <cellStyle name="Comma 2 3 6 4 2 2 2" xfId="4137"/>
    <cellStyle name="Comma 2 3 6 4 2 2 3" xfId="4138"/>
    <cellStyle name="Comma 2 3 6 4 2 2 4" xfId="4139"/>
    <cellStyle name="Comma 2 3 6 4 2 3" xfId="4140"/>
    <cellStyle name="Comma 2 3 6 4 2 4" xfId="4141"/>
    <cellStyle name="Comma 2 3 6 4 2 5" xfId="4142"/>
    <cellStyle name="Comma 2 3 6 4 3" xfId="4143"/>
    <cellStyle name="Comma 2 3 6 4 3 2" xfId="4144"/>
    <cellStyle name="Comma 2 3 6 4 3 3" xfId="4145"/>
    <cellStyle name="Comma 2 3 6 4 3 4" xfId="4146"/>
    <cellStyle name="Comma 2 3 6 4 4" xfId="4147"/>
    <cellStyle name="Comma 2 3 6 4 5" xfId="4148"/>
    <cellStyle name="Comma 2 3 6 4 6" xfId="4149"/>
    <cellStyle name="Comma 2 3 6 5" xfId="4150"/>
    <cellStyle name="Comma 2 3 6 5 2" xfId="4151"/>
    <cellStyle name="Comma 2 3 6 5 2 2" xfId="4152"/>
    <cellStyle name="Comma 2 3 6 5 2 3" xfId="4153"/>
    <cellStyle name="Comma 2 3 6 5 2 4" xfId="4154"/>
    <cellStyle name="Comma 2 3 6 5 3" xfId="4155"/>
    <cellStyle name="Comma 2 3 6 5 4" xfId="4156"/>
    <cellStyle name="Comma 2 3 6 5 5" xfId="4157"/>
    <cellStyle name="Comma 2 3 6 6" xfId="4158"/>
    <cellStyle name="Comma 2 3 6 6 2" xfId="4159"/>
    <cellStyle name="Comma 2 3 6 6 3" xfId="4160"/>
    <cellStyle name="Comma 2 3 6 6 4" xfId="4161"/>
    <cellStyle name="Comma 2 3 6 7" xfId="4162"/>
    <cellStyle name="Comma 2 3 6 8" xfId="4163"/>
    <cellStyle name="Comma 2 3 6 9" xfId="4164"/>
    <cellStyle name="Comma 2 3 7" xfId="4165"/>
    <cellStyle name="Comma 2 3 7 2" xfId="4166"/>
    <cellStyle name="Comma 2 3 7 2 2" xfId="4167"/>
    <cellStyle name="Comma 2 3 7 2 2 2" xfId="4168"/>
    <cellStyle name="Comma 2 3 7 2 2 2 2" xfId="4169"/>
    <cellStyle name="Comma 2 3 7 2 2 2 3" xfId="4170"/>
    <cellStyle name="Comma 2 3 7 2 2 2 4" xfId="4171"/>
    <cellStyle name="Comma 2 3 7 2 2 3" xfId="4172"/>
    <cellStyle name="Comma 2 3 7 2 2 4" xfId="4173"/>
    <cellStyle name="Comma 2 3 7 2 2 5" xfId="4174"/>
    <cellStyle name="Comma 2 3 7 2 3" xfId="4175"/>
    <cellStyle name="Comma 2 3 7 2 3 2" xfId="4176"/>
    <cellStyle name="Comma 2 3 7 2 3 3" xfId="4177"/>
    <cellStyle name="Comma 2 3 7 2 3 4" xfId="4178"/>
    <cellStyle name="Comma 2 3 7 2 4" xfId="4179"/>
    <cellStyle name="Comma 2 3 7 2 5" xfId="4180"/>
    <cellStyle name="Comma 2 3 7 2 6" xfId="4181"/>
    <cellStyle name="Comma 2 3 7 3" xfId="4182"/>
    <cellStyle name="Comma 2 3 7 3 2" xfId="4183"/>
    <cellStyle name="Comma 2 3 7 3 2 2" xfId="4184"/>
    <cellStyle name="Comma 2 3 7 3 2 2 2" xfId="4185"/>
    <cellStyle name="Comma 2 3 7 3 2 2 3" xfId="4186"/>
    <cellStyle name="Comma 2 3 7 3 2 2 4" xfId="4187"/>
    <cellStyle name="Comma 2 3 7 3 2 3" xfId="4188"/>
    <cellStyle name="Comma 2 3 7 3 2 4" xfId="4189"/>
    <cellStyle name="Comma 2 3 7 3 2 5" xfId="4190"/>
    <cellStyle name="Comma 2 3 7 3 3" xfId="4191"/>
    <cellStyle name="Comma 2 3 7 3 3 2" xfId="4192"/>
    <cellStyle name="Comma 2 3 7 3 3 3" xfId="4193"/>
    <cellStyle name="Comma 2 3 7 3 3 4" xfId="4194"/>
    <cellStyle name="Comma 2 3 7 3 4" xfId="4195"/>
    <cellStyle name="Comma 2 3 7 3 5" xfId="4196"/>
    <cellStyle name="Comma 2 3 7 3 6" xfId="4197"/>
    <cellStyle name="Comma 2 3 7 4" xfId="4198"/>
    <cellStyle name="Comma 2 3 7 4 2" xfId="4199"/>
    <cellStyle name="Comma 2 3 7 4 2 2" xfId="4200"/>
    <cellStyle name="Comma 2 3 7 4 2 3" xfId="4201"/>
    <cellStyle name="Comma 2 3 7 4 2 4" xfId="4202"/>
    <cellStyle name="Comma 2 3 7 4 3" xfId="4203"/>
    <cellStyle name="Comma 2 3 7 4 4" xfId="4204"/>
    <cellStyle name="Comma 2 3 7 4 5" xfId="4205"/>
    <cellStyle name="Comma 2 3 7 5" xfId="4206"/>
    <cellStyle name="Comma 2 3 7 5 2" xfId="4207"/>
    <cellStyle name="Comma 2 3 7 5 3" xfId="4208"/>
    <cellStyle name="Comma 2 3 7 5 4" xfId="4209"/>
    <cellStyle name="Comma 2 3 7 6" xfId="4210"/>
    <cellStyle name="Comma 2 3 7 7" xfId="4211"/>
    <cellStyle name="Comma 2 3 7 8" xfId="4212"/>
    <cellStyle name="Comma 2 3 8" xfId="4213"/>
    <cellStyle name="Comma 2 3 8 2" xfId="4214"/>
    <cellStyle name="Comma 2 3 8 2 2" xfId="4215"/>
    <cellStyle name="Comma 2 3 8 2 2 2" xfId="4216"/>
    <cellStyle name="Comma 2 3 8 2 2 2 2" xfId="4217"/>
    <cellStyle name="Comma 2 3 8 2 2 2 3" xfId="4218"/>
    <cellStyle name="Comma 2 3 8 2 2 2 4" xfId="4219"/>
    <cellStyle name="Comma 2 3 8 2 2 3" xfId="4220"/>
    <cellStyle name="Comma 2 3 8 2 2 4" xfId="4221"/>
    <cellStyle name="Comma 2 3 8 2 2 5" xfId="4222"/>
    <cellStyle name="Comma 2 3 8 2 3" xfId="4223"/>
    <cellStyle name="Comma 2 3 8 2 3 2" xfId="4224"/>
    <cellStyle name="Comma 2 3 8 2 3 3" xfId="4225"/>
    <cellStyle name="Comma 2 3 8 2 3 4" xfId="4226"/>
    <cellStyle name="Comma 2 3 8 2 4" xfId="4227"/>
    <cellStyle name="Comma 2 3 8 2 5" xfId="4228"/>
    <cellStyle name="Comma 2 3 8 2 6" xfId="4229"/>
    <cellStyle name="Comma 2 3 8 3" xfId="4230"/>
    <cellStyle name="Comma 2 3 8 3 2" xfId="4231"/>
    <cellStyle name="Comma 2 3 8 3 2 2" xfId="4232"/>
    <cellStyle name="Comma 2 3 8 3 2 2 2" xfId="4233"/>
    <cellStyle name="Comma 2 3 8 3 2 2 3" xfId="4234"/>
    <cellStyle name="Comma 2 3 8 3 2 2 4" xfId="4235"/>
    <cellStyle name="Comma 2 3 8 3 2 3" xfId="4236"/>
    <cellStyle name="Comma 2 3 8 3 2 4" xfId="4237"/>
    <cellStyle name="Comma 2 3 8 3 2 5" xfId="4238"/>
    <cellStyle name="Comma 2 3 8 3 3" xfId="4239"/>
    <cellStyle name="Comma 2 3 8 3 3 2" xfId="4240"/>
    <cellStyle name="Comma 2 3 8 3 3 3" xfId="4241"/>
    <cellStyle name="Comma 2 3 8 3 3 4" xfId="4242"/>
    <cellStyle name="Comma 2 3 8 3 4" xfId="4243"/>
    <cellStyle name="Comma 2 3 8 3 5" xfId="4244"/>
    <cellStyle name="Comma 2 3 8 3 6" xfId="4245"/>
    <cellStyle name="Comma 2 3 8 4" xfId="4246"/>
    <cellStyle name="Comma 2 3 8 4 2" xfId="4247"/>
    <cellStyle name="Comma 2 3 8 4 2 2" xfId="4248"/>
    <cellStyle name="Comma 2 3 8 4 2 3" xfId="4249"/>
    <cellStyle name="Comma 2 3 8 4 2 4" xfId="4250"/>
    <cellStyle name="Comma 2 3 8 4 3" xfId="4251"/>
    <cellStyle name="Comma 2 3 8 4 4" xfId="4252"/>
    <cellStyle name="Comma 2 3 8 4 5" xfId="4253"/>
    <cellStyle name="Comma 2 3 8 5" xfId="4254"/>
    <cellStyle name="Comma 2 3 8 5 2" xfId="4255"/>
    <cellStyle name="Comma 2 3 8 5 3" xfId="4256"/>
    <cellStyle name="Comma 2 3 8 5 4" xfId="4257"/>
    <cellStyle name="Comma 2 3 8 6" xfId="4258"/>
    <cellStyle name="Comma 2 3 8 7" xfId="4259"/>
    <cellStyle name="Comma 2 3 8 8" xfId="4260"/>
    <cellStyle name="Comma 2 3 9" xfId="4261"/>
    <cellStyle name="Comma 2 3 9 2" xfId="4262"/>
    <cellStyle name="Comma 2 3 9 2 2" xfId="4263"/>
    <cellStyle name="Comma 2 3 9 2 2 2" xfId="4264"/>
    <cellStyle name="Comma 2 3 9 2 2 3" xfId="4265"/>
    <cellStyle name="Comma 2 3 9 2 2 4" xfId="4266"/>
    <cellStyle name="Comma 2 3 9 2 3" xfId="4267"/>
    <cellStyle name="Comma 2 3 9 2 4" xfId="4268"/>
    <cellStyle name="Comma 2 3 9 2 5" xfId="4269"/>
    <cellStyle name="Comma 2 3 9 3" xfId="4270"/>
    <cellStyle name="Comma 2 3 9 3 2" xfId="4271"/>
    <cellStyle name="Comma 2 3 9 3 3" xfId="4272"/>
    <cellStyle name="Comma 2 3 9 3 4" xfId="4273"/>
    <cellStyle name="Comma 2 3 9 4" xfId="4274"/>
    <cellStyle name="Comma 2 3 9 5" xfId="4275"/>
    <cellStyle name="Comma 2 3 9 6" xfId="4276"/>
    <cellStyle name="Comma 2 30" xfId="4277"/>
    <cellStyle name="Comma 2 31" xfId="4278"/>
    <cellStyle name="Comma 2 32" xfId="4279"/>
    <cellStyle name="Comma 2 33" xfId="4280"/>
    <cellStyle name="Comma 2 34" xfId="4281"/>
    <cellStyle name="Comma 2 35" xfId="4282"/>
    <cellStyle name="Comma 2 36" xfId="4283"/>
    <cellStyle name="Comma 2 37" xfId="4284"/>
    <cellStyle name="Comma 2 38" xfId="4285"/>
    <cellStyle name="Comma 2 39" xfId="4286"/>
    <cellStyle name="Comma 2 4" xfId="4287"/>
    <cellStyle name="Comma 2 4 10" xfId="4288"/>
    <cellStyle name="Comma 2 4 11" xfId="4289"/>
    <cellStyle name="Comma 2 4 11 2" xfId="4290"/>
    <cellStyle name="Comma 2 4 11 2 2" xfId="4291"/>
    <cellStyle name="Comma 2 4 11 2 3" xfId="4292"/>
    <cellStyle name="Comma 2 4 11 2 4" xfId="4293"/>
    <cellStyle name="Comma 2 4 11 3" xfId="4294"/>
    <cellStyle name="Comma 2 4 11 4" xfId="4295"/>
    <cellStyle name="Comma 2 4 11 5" xfId="4296"/>
    <cellStyle name="Comma 2 4 12" xfId="4297"/>
    <cellStyle name="Comma 2 4 12 2" xfId="4298"/>
    <cellStyle name="Comma 2 4 12 3" xfId="4299"/>
    <cellStyle name="Comma 2 4 12 4" xfId="4300"/>
    <cellStyle name="Comma 2 4 13" xfId="4301"/>
    <cellStyle name="Comma 2 4 14" xfId="4302"/>
    <cellStyle name="Comma 2 4 15" xfId="4303"/>
    <cellStyle name="Comma 2 4 2" xfId="4304"/>
    <cellStyle name="Comma 2 4 2 10" xfId="4305"/>
    <cellStyle name="Comma 2 4 2 2" xfId="4306"/>
    <cellStyle name="Comma 2 4 2 2 2" xfId="4307"/>
    <cellStyle name="Comma 2 4 2 2 2 2" xfId="4308"/>
    <cellStyle name="Comma 2 4 2 2 2 2 2" xfId="4309"/>
    <cellStyle name="Comma 2 4 2 2 2 2 2 2" xfId="4310"/>
    <cellStyle name="Comma 2 4 2 2 2 2 2 3" xfId="4311"/>
    <cellStyle name="Comma 2 4 2 2 2 2 2 4" xfId="4312"/>
    <cellStyle name="Comma 2 4 2 2 2 2 3" xfId="4313"/>
    <cellStyle name="Comma 2 4 2 2 2 2 4" xfId="4314"/>
    <cellStyle name="Comma 2 4 2 2 2 2 5" xfId="4315"/>
    <cellStyle name="Comma 2 4 2 2 2 3" xfId="4316"/>
    <cellStyle name="Comma 2 4 2 2 2 3 2" xfId="4317"/>
    <cellStyle name="Comma 2 4 2 2 2 3 3" xfId="4318"/>
    <cellStyle name="Comma 2 4 2 2 2 3 4" xfId="4319"/>
    <cellStyle name="Comma 2 4 2 2 2 4" xfId="4320"/>
    <cellStyle name="Comma 2 4 2 2 2 5" xfId="4321"/>
    <cellStyle name="Comma 2 4 2 2 2 6" xfId="4322"/>
    <cellStyle name="Comma 2 4 2 2 3" xfId="4323"/>
    <cellStyle name="Comma 2 4 2 2 3 2" xfId="4324"/>
    <cellStyle name="Comma 2 4 2 2 3 2 2" xfId="4325"/>
    <cellStyle name="Comma 2 4 2 2 3 2 2 2" xfId="4326"/>
    <cellStyle name="Comma 2 4 2 2 3 2 2 3" xfId="4327"/>
    <cellStyle name="Comma 2 4 2 2 3 2 2 4" xfId="4328"/>
    <cellStyle name="Comma 2 4 2 2 3 2 3" xfId="4329"/>
    <cellStyle name="Comma 2 4 2 2 3 2 4" xfId="4330"/>
    <cellStyle name="Comma 2 4 2 2 3 2 5" xfId="4331"/>
    <cellStyle name="Comma 2 4 2 2 3 3" xfId="4332"/>
    <cellStyle name="Comma 2 4 2 2 3 3 2" xfId="4333"/>
    <cellStyle name="Comma 2 4 2 2 3 3 3" xfId="4334"/>
    <cellStyle name="Comma 2 4 2 2 3 3 4" xfId="4335"/>
    <cellStyle name="Comma 2 4 2 2 3 4" xfId="4336"/>
    <cellStyle name="Comma 2 4 2 2 3 5" xfId="4337"/>
    <cellStyle name="Comma 2 4 2 2 3 6" xfId="4338"/>
    <cellStyle name="Comma 2 4 2 2 4" xfId="4339"/>
    <cellStyle name="Comma 2 4 2 2 5" xfId="4340"/>
    <cellStyle name="Comma 2 4 2 2 5 2" xfId="4341"/>
    <cellStyle name="Comma 2 4 2 2 5 2 2" xfId="4342"/>
    <cellStyle name="Comma 2 4 2 2 5 2 3" xfId="4343"/>
    <cellStyle name="Comma 2 4 2 2 5 2 4" xfId="4344"/>
    <cellStyle name="Comma 2 4 2 2 5 3" xfId="4345"/>
    <cellStyle name="Comma 2 4 2 2 5 4" xfId="4346"/>
    <cellStyle name="Comma 2 4 2 2 5 5" xfId="4347"/>
    <cellStyle name="Comma 2 4 2 2 6" xfId="4348"/>
    <cellStyle name="Comma 2 4 2 2 6 2" xfId="4349"/>
    <cellStyle name="Comma 2 4 2 2 6 3" xfId="4350"/>
    <cellStyle name="Comma 2 4 2 2 6 4" xfId="4351"/>
    <cellStyle name="Comma 2 4 2 2 7" xfId="4352"/>
    <cellStyle name="Comma 2 4 2 2 8" xfId="4353"/>
    <cellStyle name="Comma 2 4 2 2 9" xfId="4354"/>
    <cellStyle name="Comma 2 4 2 3" xfId="4355"/>
    <cellStyle name="Comma 2 4 2 3 2" xfId="4356"/>
    <cellStyle name="Comma 2 4 2 3 2 2" xfId="4357"/>
    <cellStyle name="Comma 2 4 2 3 2 2 2" xfId="4358"/>
    <cellStyle name="Comma 2 4 2 3 2 2 3" xfId="4359"/>
    <cellStyle name="Comma 2 4 2 3 2 2 4" xfId="4360"/>
    <cellStyle name="Comma 2 4 2 3 2 3" xfId="4361"/>
    <cellStyle name="Comma 2 4 2 3 2 4" xfId="4362"/>
    <cellStyle name="Comma 2 4 2 3 2 5" xfId="4363"/>
    <cellStyle name="Comma 2 4 2 3 3" xfId="4364"/>
    <cellStyle name="Comma 2 4 2 3 3 2" xfId="4365"/>
    <cellStyle name="Comma 2 4 2 3 3 3" xfId="4366"/>
    <cellStyle name="Comma 2 4 2 3 3 4" xfId="4367"/>
    <cellStyle name="Comma 2 4 2 3 4" xfId="4368"/>
    <cellStyle name="Comma 2 4 2 3 5" xfId="4369"/>
    <cellStyle name="Comma 2 4 2 3 6" xfId="4370"/>
    <cellStyle name="Comma 2 4 2 4" xfId="4371"/>
    <cellStyle name="Comma 2 4 2 4 2" xfId="4372"/>
    <cellStyle name="Comma 2 4 2 4 2 2" xfId="4373"/>
    <cellStyle name="Comma 2 4 2 4 2 2 2" xfId="4374"/>
    <cellStyle name="Comma 2 4 2 4 2 2 3" xfId="4375"/>
    <cellStyle name="Comma 2 4 2 4 2 2 4" xfId="4376"/>
    <cellStyle name="Comma 2 4 2 4 2 3" xfId="4377"/>
    <cellStyle name="Comma 2 4 2 4 2 4" xfId="4378"/>
    <cellStyle name="Comma 2 4 2 4 2 5" xfId="4379"/>
    <cellStyle name="Comma 2 4 2 4 3" xfId="4380"/>
    <cellStyle name="Comma 2 4 2 4 3 2" xfId="4381"/>
    <cellStyle name="Comma 2 4 2 4 3 3" xfId="4382"/>
    <cellStyle name="Comma 2 4 2 4 3 4" xfId="4383"/>
    <cellStyle name="Comma 2 4 2 4 4" xfId="4384"/>
    <cellStyle name="Comma 2 4 2 4 5" xfId="4385"/>
    <cellStyle name="Comma 2 4 2 4 6" xfId="4386"/>
    <cellStyle name="Comma 2 4 2 5" xfId="4387"/>
    <cellStyle name="Comma 2 4 2 6" xfId="4388"/>
    <cellStyle name="Comma 2 4 2 6 2" xfId="4389"/>
    <cellStyle name="Comma 2 4 2 6 2 2" xfId="4390"/>
    <cellStyle name="Comma 2 4 2 6 2 3" xfId="4391"/>
    <cellStyle name="Comma 2 4 2 6 2 4" xfId="4392"/>
    <cellStyle name="Comma 2 4 2 6 3" xfId="4393"/>
    <cellStyle name="Comma 2 4 2 6 4" xfId="4394"/>
    <cellStyle name="Comma 2 4 2 6 5" xfId="4395"/>
    <cellStyle name="Comma 2 4 2 7" xfId="4396"/>
    <cellStyle name="Comma 2 4 2 7 2" xfId="4397"/>
    <cellStyle name="Comma 2 4 2 7 3" xfId="4398"/>
    <cellStyle name="Comma 2 4 2 7 4" xfId="4399"/>
    <cellStyle name="Comma 2 4 2 8" xfId="4400"/>
    <cellStyle name="Comma 2 4 2 9" xfId="4401"/>
    <cellStyle name="Comma 2 4 3" xfId="4402"/>
    <cellStyle name="Comma 2 4 3 2" xfId="4403"/>
    <cellStyle name="Comma 2 4 3 2 2" xfId="4404"/>
    <cellStyle name="Comma 2 4 3 2 2 2" xfId="4405"/>
    <cellStyle name="Comma 2 4 3 2 2 2 2" xfId="4406"/>
    <cellStyle name="Comma 2 4 3 2 2 2 2 2" xfId="4407"/>
    <cellStyle name="Comma 2 4 3 2 2 2 2 3" xfId="4408"/>
    <cellStyle name="Comma 2 4 3 2 2 2 2 4" xfId="4409"/>
    <cellStyle name="Comma 2 4 3 2 2 2 3" xfId="4410"/>
    <cellStyle name="Comma 2 4 3 2 2 2 4" xfId="4411"/>
    <cellStyle name="Comma 2 4 3 2 2 2 5" xfId="4412"/>
    <cellStyle name="Comma 2 4 3 2 2 3" xfId="4413"/>
    <cellStyle name="Comma 2 4 3 2 2 3 2" xfId="4414"/>
    <cellStyle name="Comma 2 4 3 2 2 3 3" xfId="4415"/>
    <cellStyle name="Comma 2 4 3 2 2 3 4" xfId="4416"/>
    <cellStyle name="Comma 2 4 3 2 2 4" xfId="4417"/>
    <cellStyle name="Comma 2 4 3 2 2 5" xfId="4418"/>
    <cellStyle name="Comma 2 4 3 2 2 6" xfId="4419"/>
    <cellStyle name="Comma 2 4 3 2 3" xfId="4420"/>
    <cellStyle name="Comma 2 4 3 2 3 2" xfId="4421"/>
    <cellStyle name="Comma 2 4 3 2 3 2 2" xfId="4422"/>
    <cellStyle name="Comma 2 4 3 2 3 2 2 2" xfId="4423"/>
    <cellStyle name="Comma 2 4 3 2 3 2 2 3" xfId="4424"/>
    <cellStyle name="Comma 2 4 3 2 3 2 2 4" xfId="4425"/>
    <cellStyle name="Comma 2 4 3 2 3 2 3" xfId="4426"/>
    <cellStyle name="Comma 2 4 3 2 3 2 4" xfId="4427"/>
    <cellStyle name="Comma 2 4 3 2 3 2 5" xfId="4428"/>
    <cellStyle name="Comma 2 4 3 2 3 3" xfId="4429"/>
    <cellStyle name="Comma 2 4 3 2 3 3 2" xfId="4430"/>
    <cellStyle name="Comma 2 4 3 2 3 3 3" xfId="4431"/>
    <cellStyle name="Comma 2 4 3 2 3 3 4" xfId="4432"/>
    <cellStyle name="Comma 2 4 3 2 3 4" xfId="4433"/>
    <cellStyle name="Comma 2 4 3 2 3 5" xfId="4434"/>
    <cellStyle name="Comma 2 4 3 2 3 6" xfId="4435"/>
    <cellStyle name="Comma 2 4 3 2 4" xfId="4436"/>
    <cellStyle name="Comma 2 4 3 2 4 2" xfId="4437"/>
    <cellStyle name="Comma 2 4 3 2 4 2 2" xfId="4438"/>
    <cellStyle name="Comma 2 4 3 2 4 2 3" xfId="4439"/>
    <cellStyle name="Comma 2 4 3 2 4 2 4" xfId="4440"/>
    <cellStyle name="Comma 2 4 3 2 4 3" xfId="4441"/>
    <cellStyle name="Comma 2 4 3 2 4 4" xfId="4442"/>
    <cellStyle name="Comma 2 4 3 2 4 5" xfId="4443"/>
    <cellStyle name="Comma 2 4 3 2 5" xfId="4444"/>
    <cellStyle name="Comma 2 4 3 2 5 2" xfId="4445"/>
    <cellStyle name="Comma 2 4 3 2 5 3" xfId="4446"/>
    <cellStyle name="Comma 2 4 3 2 5 4" xfId="4447"/>
    <cellStyle name="Comma 2 4 3 2 6" xfId="4448"/>
    <cellStyle name="Comma 2 4 3 2 7" xfId="4449"/>
    <cellStyle name="Comma 2 4 3 2 8" xfId="4450"/>
    <cellStyle name="Comma 2 4 3 3" xfId="4451"/>
    <cellStyle name="Comma 2 4 3 3 2" xfId="4452"/>
    <cellStyle name="Comma 2 4 3 3 2 2" xfId="4453"/>
    <cellStyle name="Comma 2 4 3 3 2 2 2" xfId="4454"/>
    <cellStyle name="Comma 2 4 3 3 2 2 3" xfId="4455"/>
    <cellStyle name="Comma 2 4 3 3 2 2 4" xfId="4456"/>
    <cellStyle name="Comma 2 4 3 3 2 3" xfId="4457"/>
    <cellStyle name="Comma 2 4 3 3 2 4" xfId="4458"/>
    <cellStyle name="Comma 2 4 3 3 2 5" xfId="4459"/>
    <cellStyle name="Comma 2 4 3 3 3" xfId="4460"/>
    <cellStyle name="Comma 2 4 3 3 3 2" xfId="4461"/>
    <cellStyle name="Comma 2 4 3 3 3 3" xfId="4462"/>
    <cellStyle name="Comma 2 4 3 3 3 4" xfId="4463"/>
    <cellStyle name="Comma 2 4 3 3 4" xfId="4464"/>
    <cellStyle name="Comma 2 4 3 3 5" xfId="4465"/>
    <cellStyle name="Comma 2 4 3 3 6" xfId="4466"/>
    <cellStyle name="Comma 2 4 3 4" xfId="4467"/>
    <cellStyle name="Comma 2 4 3 4 2" xfId="4468"/>
    <cellStyle name="Comma 2 4 3 4 2 2" xfId="4469"/>
    <cellStyle name="Comma 2 4 3 4 2 2 2" xfId="4470"/>
    <cellStyle name="Comma 2 4 3 4 2 2 3" xfId="4471"/>
    <cellStyle name="Comma 2 4 3 4 2 2 4" xfId="4472"/>
    <cellStyle name="Comma 2 4 3 4 2 3" xfId="4473"/>
    <cellStyle name="Comma 2 4 3 4 2 4" xfId="4474"/>
    <cellStyle name="Comma 2 4 3 4 2 5" xfId="4475"/>
    <cellStyle name="Comma 2 4 3 4 3" xfId="4476"/>
    <cellStyle name="Comma 2 4 3 4 3 2" xfId="4477"/>
    <cellStyle name="Comma 2 4 3 4 3 3" xfId="4478"/>
    <cellStyle name="Comma 2 4 3 4 3 4" xfId="4479"/>
    <cellStyle name="Comma 2 4 3 4 4" xfId="4480"/>
    <cellStyle name="Comma 2 4 3 4 5" xfId="4481"/>
    <cellStyle name="Comma 2 4 3 4 6" xfId="4482"/>
    <cellStyle name="Comma 2 4 3 5" xfId="4483"/>
    <cellStyle name="Comma 2 4 3 5 2" xfId="4484"/>
    <cellStyle name="Comma 2 4 3 5 2 2" xfId="4485"/>
    <cellStyle name="Comma 2 4 3 5 2 3" xfId="4486"/>
    <cellStyle name="Comma 2 4 3 5 2 4" xfId="4487"/>
    <cellStyle name="Comma 2 4 3 5 3" xfId="4488"/>
    <cellStyle name="Comma 2 4 3 5 4" xfId="4489"/>
    <cellStyle name="Comma 2 4 3 5 5" xfId="4490"/>
    <cellStyle name="Comma 2 4 3 6" xfId="4491"/>
    <cellStyle name="Comma 2 4 3 6 2" xfId="4492"/>
    <cellStyle name="Comma 2 4 3 6 3" xfId="4493"/>
    <cellStyle name="Comma 2 4 3 6 4" xfId="4494"/>
    <cellStyle name="Comma 2 4 3 7" xfId="4495"/>
    <cellStyle name="Comma 2 4 3 8" xfId="4496"/>
    <cellStyle name="Comma 2 4 3 9" xfId="4497"/>
    <cellStyle name="Comma 2 4 4" xfId="4498"/>
    <cellStyle name="Comma 2 4 5" xfId="4499"/>
    <cellStyle name="Comma 2 4 5 2" xfId="4500"/>
    <cellStyle name="Comma 2 4 5 2 2" xfId="4501"/>
    <cellStyle name="Comma 2 4 5 2 2 2" xfId="4502"/>
    <cellStyle name="Comma 2 4 5 2 2 2 2" xfId="4503"/>
    <cellStyle name="Comma 2 4 5 2 2 2 2 2" xfId="4504"/>
    <cellStyle name="Comma 2 4 5 2 2 2 2 3" xfId="4505"/>
    <cellStyle name="Comma 2 4 5 2 2 2 2 4" xfId="4506"/>
    <cellStyle name="Comma 2 4 5 2 2 2 3" xfId="4507"/>
    <cellStyle name="Comma 2 4 5 2 2 2 4" xfId="4508"/>
    <cellStyle name="Comma 2 4 5 2 2 2 5" xfId="4509"/>
    <cellStyle name="Comma 2 4 5 2 2 3" xfId="4510"/>
    <cellStyle name="Comma 2 4 5 2 2 3 2" xfId="4511"/>
    <cellStyle name="Comma 2 4 5 2 2 3 3" xfId="4512"/>
    <cellStyle name="Comma 2 4 5 2 2 3 4" xfId="4513"/>
    <cellStyle name="Comma 2 4 5 2 2 4" xfId="4514"/>
    <cellStyle name="Comma 2 4 5 2 2 5" xfId="4515"/>
    <cellStyle name="Comma 2 4 5 2 2 6" xfId="4516"/>
    <cellStyle name="Comma 2 4 5 2 3" xfId="4517"/>
    <cellStyle name="Comma 2 4 5 2 3 2" xfId="4518"/>
    <cellStyle name="Comma 2 4 5 2 3 2 2" xfId="4519"/>
    <cellStyle name="Comma 2 4 5 2 3 2 2 2" xfId="4520"/>
    <cellStyle name="Comma 2 4 5 2 3 2 2 3" xfId="4521"/>
    <cellStyle name="Comma 2 4 5 2 3 2 2 4" xfId="4522"/>
    <cellStyle name="Comma 2 4 5 2 3 2 3" xfId="4523"/>
    <cellStyle name="Comma 2 4 5 2 3 2 4" xfId="4524"/>
    <cellStyle name="Comma 2 4 5 2 3 2 5" xfId="4525"/>
    <cellStyle name="Comma 2 4 5 2 3 3" xfId="4526"/>
    <cellStyle name="Comma 2 4 5 2 3 3 2" xfId="4527"/>
    <cellStyle name="Comma 2 4 5 2 3 3 3" xfId="4528"/>
    <cellStyle name="Comma 2 4 5 2 3 3 4" xfId="4529"/>
    <cellStyle name="Comma 2 4 5 2 3 4" xfId="4530"/>
    <cellStyle name="Comma 2 4 5 2 3 5" xfId="4531"/>
    <cellStyle name="Comma 2 4 5 2 3 6" xfId="4532"/>
    <cellStyle name="Comma 2 4 5 2 4" xfId="4533"/>
    <cellStyle name="Comma 2 4 5 2 4 2" xfId="4534"/>
    <cellStyle name="Comma 2 4 5 2 4 2 2" xfId="4535"/>
    <cellStyle name="Comma 2 4 5 2 4 2 3" xfId="4536"/>
    <cellStyle name="Comma 2 4 5 2 4 2 4" xfId="4537"/>
    <cellStyle name="Comma 2 4 5 2 4 3" xfId="4538"/>
    <cellStyle name="Comma 2 4 5 2 4 4" xfId="4539"/>
    <cellStyle name="Comma 2 4 5 2 4 5" xfId="4540"/>
    <cellStyle name="Comma 2 4 5 2 5" xfId="4541"/>
    <cellStyle name="Comma 2 4 5 2 5 2" xfId="4542"/>
    <cellStyle name="Comma 2 4 5 2 5 3" xfId="4543"/>
    <cellStyle name="Comma 2 4 5 2 5 4" xfId="4544"/>
    <cellStyle name="Comma 2 4 5 2 6" xfId="4545"/>
    <cellStyle name="Comma 2 4 5 2 7" xfId="4546"/>
    <cellStyle name="Comma 2 4 5 2 8" xfId="4547"/>
    <cellStyle name="Comma 2 4 5 3" xfId="4548"/>
    <cellStyle name="Comma 2 4 5 3 2" xfId="4549"/>
    <cellStyle name="Comma 2 4 5 3 2 2" xfId="4550"/>
    <cellStyle name="Comma 2 4 5 3 2 2 2" xfId="4551"/>
    <cellStyle name="Comma 2 4 5 3 2 2 3" xfId="4552"/>
    <cellStyle name="Comma 2 4 5 3 2 2 4" xfId="4553"/>
    <cellStyle name="Comma 2 4 5 3 2 3" xfId="4554"/>
    <cellStyle name="Comma 2 4 5 3 2 4" xfId="4555"/>
    <cellStyle name="Comma 2 4 5 3 2 5" xfId="4556"/>
    <cellStyle name="Comma 2 4 5 3 3" xfId="4557"/>
    <cellStyle name="Comma 2 4 5 3 3 2" xfId="4558"/>
    <cellStyle name="Comma 2 4 5 3 3 3" xfId="4559"/>
    <cellStyle name="Comma 2 4 5 3 3 4" xfId="4560"/>
    <cellStyle name="Comma 2 4 5 3 4" xfId="4561"/>
    <cellStyle name="Comma 2 4 5 3 5" xfId="4562"/>
    <cellStyle name="Comma 2 4 5 3 6" xfId="4563"/>
    <cellStyle name="Comma 2 4 5 4" xfId="4564"/>
    <cellStyle name="Comma 2 4 5 4 2" xfId="4565"/>
    <cellStyle name="Comma 2 4 5 4 2 2" xfId="4566"/>
    <cellStyle name="Comma 2 4 5 4 2 2 2" xfId="4567"/>
    <cellStyle name="Comma 2 4 5 4 2 2 3" xfId="4568"/>
    <cellStyle name="Comma 2 4 5 4 2 2 4" xfId="4569"/>
    <cellStyle name="Comma 2 4 5 4 2 3" xfId="4570"/>
    <cellStyle name="Comma 2 4 5 4 2 4" xfId="4571"/>
    <cellStyle name="Comma 2 4 5 4 2 5" xfId="4572"/>
    <cellStyle name="Comma 2 4 5 4 3" xfId="4573"/>
    <cellStyle name="Comma 2 4 5 4 3 2" xfId="4574"/>
    <cellStyle name="Comma 2 4 5 4 3 3" xfId="4575"/>
    <cellStyle name="Comma 2 4 5 4 3 4" xfId="4576"/>
    <cellStyle name="Comma 2 4 5 4 4" xfId="4577"/>
    <cellStyle name="Comma 2 4 5 4 5" xfId="4578"/>
    <cellStyle name="Comma 2 4 5 4 6" xfId="4579"/>
    <cellStyle name="Comma 2 4 5 5" xfId="4580"/>
    <cellStyle name="Comma 2 4 5 5 2" xfId="4581"/>
    <cellStyle name="Comma 2 4 5 5 2 2" xfId="4582"/>
    <cellStyle name="Comma 2 4 5 5 2 3" xfId="4583"/>
    <cellStyle name="Comma 2 4 5 5 2 4" xfId="4584"/>
    <cellStyle name="Comma 2 4 5 5 3" xfId="4585"/>
    <cellStyle name="Comma 2 4 5 5 4" xfId="4586"/>
    <cellStyle name="Comma 2 4 5 5 5" xfId="4587"/>
    <cellStyle name="Comma 2 4 5 6" xfId="4588"/>
    <cellStyle name="Comma 2 4 5 6 2" xfId="4589"/>
    <cellStyle name="Comma 2 4 5 6 3" xfId="4590"/>
    <cellStyle name="Comma 2 4 5 6 4" xfId="4591"/>
    <cellStyle name="Comma 2 4 5 7" xfId="4592"/>
    <cellStyle name="Comma 2 4 5 8" xfId="4593"/>
    <cellStyle name="Comma 2 4 5 9" xfId="4594"/>
    <cellStyle name="Comma 2 4 6" xfId="4595"/>
    <cellStyle name="Comma 2 4 6 2" xfId="4596"/>
    <cellStyle name="Comma 2 4 6 2 2" xfId="4597"/>
    <cellStyle name="Comma 2 4 6 2 2 2" xfId="4598"/>
    <cellStyle name="Comma 2 4 6 2 2 2 2" xfId="4599"/>
    <cellStyle name="Comma 2 4 6 2 2 2 3" xfId="4600"/>
    <cellStyle name="Comma 2 4 6 2 2 2 4" xfId="4601"/>
    <cellStyle name="Comma 2 4 6 2 2 3" xfId="4602"/>
    <cellStyle name="Comma 2 4 6 2 2 4" xfId="4603"/>
    <cellStyle name="Comma 2 4 6 2 2 5" xfId="4604"/>
    <cellStyle name="Comma 2 4 6 2 3" xfId="4605"/>
    <cellStyle name="Comma 2 4 6 2 3 2" xfId="4606"/>
    <cellStyle name="Comma 2 4 6 2 3 3" xfId="4607"/>
    <cellStyle name="Comma 2 4 6 2 3 4" xfId="4608"/>
    <cellStyle name="Comma 2 4 6 2 4" xfId="4609"/>
    <cellStyle name="Comma 2 4 6 2 5" xfId="4610"/>
    <cellStyle name="Comma 2 4 6 2 6" xfId="4611"/>
    <cellStyle name="Comma 2 4 6 3" xfId="4612"/>
    <cellStyle name="Comma 2 4 6 3 2" xfId="4613"/>
    <cellStyle name="Comma 2 4 6 3 2 2" xfId="4614"/>
    <cellStyle name="Comma 2 4 6 3 2 2 2" xfId="4615"/>
    <cellStyle name="Comma 2 4 6 3 2 2 3" xfId="4616"/>
    <cellStyle name="Comma 2 4 6 3 2 2 4" xfId="4617"/>
    <cellStyle name="Comma 2 4 6 3 2 3" xfId="4618"/>
    <cellStyle name="Comma 2 4 6 3 2 4" xfId="4619"/>
    <cellStyle name="Comma 2 4 6 3 2 5" xfId="4620"/>
    <cellStyle name="Comma 2 4 6 3 3" xfId="4621"/>
    <cellStyle name="Comma 2 4 6 3 3 2" xfId="4622"/>
    <cellStyle name="Comma 2 4 6 3 3 3" xfId="4623"/>
    <cellStyle name="Comma 2 4 6 3 3 4" xfId="4624"/>
    <cellStyle name="Comma 2 4 6 3 4" xfId="4625"/>
    <cellStyle name="Comma 2 4 6 3 5" xfId="4626"/>
    <cellStyle name="Comma 2 4 6 3 6" xfId="4627"/>
    <cellStyle name="Comma 2 4 6 4" xfId="4628"/>
    <cellStyle name="Comma 2 4 6 4 2" xfId="4629"/>
    <cellStyle name="Comma 2 4 6 4 2 2" xfId="4630"/>
    <cellStyle name="Comma 2 4 6 4 2 3" xfId="4631"/>
    <cellStyle name="Comma 2 4 6 4 2 4" xfId="4632"/>
    <cellStyle name="Comma 2 4 6 4 3" xfId="4633"/>
    <cellStyle name="Comma 2 4 6 4 4" xfId="4634"/>
    <cellStyle name="Comma 2 4 6 4 5" xfId="4635"/>
    <cellStyle name="Comma 2 4 6 5" xfId="4636"/>
    <cellStyle name="Comma 2 4 6 5 2" xfId="4637"/>
    <cellStyle name="Comma 2 4 6 5 3" xfId="4638"/>
    <cellStyle name="Comma 2 4 6 5 4" xfId="4639"/>
    <cellStyle name="Comma 2 4 6 6" xfId="4640"/>
    <cellStyle name="Comma 2 4 6 7" xfId="4641"/>
    <cellStyle name="Comma 2 4 6 8" xfId="4642"/>
    <cellStyle name="Comma 2 4 7" xfId="4643"/>
    <cellStyle name="Comma 2 4 7 2" xfId="4644"/>
    <cellStyle name="Comma 2 4 7 2 2" xfId="4645"/>
    <cellStyle name="Comma 2 4 7 2 2 2" xfId="4646"/>
    <cellStyle name="Comma 2 4 7 2 2 2 2" xfId="4647"/>
    <cellStyle name="Comma 2 4 7 2 2 2 3" xfId="4648"/>
    <cellStyle name="Comma 2 4 7 2 2 2 4" xfId="4649"/>
    <cellStyle name="Comma 2 4 7 2 2 3" xfId="4650"/>
    <cellStyle name="Comma 2 4 7 2 2 4" xfId="4651"/>
    <cellStyle name="Comma 2 4 7 2 2 5" xfId="4652"/>
    <cellStyle name="Comma 2 4 7 2 3" xfId="4653"/>
    <cellStyle name="Comma 2 4 7 2 3 2" xfId="4654"/>
    <cellStyle name="Comma 2 4 7 2 3 3" xfId="4655"/>
    <cellStyle name="Comma 2 4 7 2 3 4" xfId="4656"/>
    <cellStyle name="Comma 2 4 7 2 4" xfId="4657"/>
    <cellStyle name="Comma 2 4 7 2 5" xfId="4658"/>
    <cellStyle name="Comma 2 4 7 2 6" xfId="4659"/>
    <cellStyle name="Comma 2 4 7 3" xfId="4660"/>
    <cellStyle name="Comma 2 4 7 3 2" xfId="4661"/>
    <cellStyle name="Comma 2 4 7 3 2 2" xfId="4662"/>
    <cellStyle name="Comma 2 4 7 3 2 2 2" xfId="4663"/>
    <cellStyle name="Comma 2 4 7 3 2 2 3" xfId="4664"/>
    <cellStyle name="Comma 2 4 7 3 2 2 4" xfId="4665"/>
    <cellStyle name="Comma 2 4 7 3 2 3" xfId="4666"/>
    <cellStyle name="Comma 2 4 7 3 2 4" xfId="4667"/>
    <cellStyle name="Comma 2 4 7 3 2 5" xfId="4668"/>
    <cellStyle name="Comma 2 4 7 3 3" xfId="4669"/>
    <cellStyle name="Comma 2 4 7 3 3 2" xfId="4670"/>
    <cellStyle name="Comma 2 4 7 3 3 3" xfId="4671"/>
    <cellStyle name="Comma 2 4 7 3 3 4" xfId="4672"/>
    <cellStyle name="Comma 2 4 7 3 4" xfId="4673"/>
    <cellStyle name="Comma 2 4 7 3 5" xfId="4674"/>
    <cellStyle name="Comma 2 4 7 3 6" xfId="4675"/>
    <cellStyle name="Comma 2 4 7 4" xfId="4676"/>
    <cellStyle name="Comma 2 4 7 4 2" xfId="4677"/>
    <cellStyle name="Comma 2 4 7 4 2 2" xfId="4678"/>
    <cellStyle name="Comma 2 4 7 4 2 3" xfId="4679"/>
    <cellStyle name="Comma 2 4 7 4 2 4" xfId="4680"/>
    <cellStyle name="Comma 2 4 7 4 3" xfId="4681"/>
    <cellStyle name="Comma 2 4 7 4 4" xfId="4682"/>
    <cellStyle name="Comma 2 4 7 4 5" xfId="4683"/>
    <cellStyle name="Comma 2 4 7 5" xfId="4684"/>
    <cellStyle name="Comma 2 4 7 5 2" xfId="4685"/>
    <cellStyle name="Comma 2 4 7 5 3" xfId="4686"/>
    <cellStyle name="Comma 2 4 7 5 4" xfId="4687"/>
    <cellStyle name="Comma 2 4 7 6" xfId="4688"/>
    <cellStyle name="Comma 2 4 7 7" xfId="4689"/>
    <cellStyle name="Comma 2 4 7 8" xfId="4690"/>
    <cellStyle name="Comma 2 4 8" xfId="4691"/>
    <cellStyle name="Comma 2 4 8 2" xfId="4692"/>
    <cellStyle name="Comma 2 4 8 2 2" xfId="4693"/>
    <cellStyle name="Comma 2 4 8 2 2 2" xfId="4694"/>
    <cellStyle name="Comma 2 4 8 2 2 3" xfId="4695"/>
    <cellStyle name="Comma 2 4 8 2 2 4" xfId="4696"/>
    <cellStyle name="Comma 2 4 8 2 3" xfId="4697"/>
    <cellStyle name="Comma 2 4 8 2 4" xfId="4698"/>
    <cellStyle name="Comma 2 4 8 2 5" xfId="4699"/>
    <cellStyle name="Comma 2 4 8 3" xfId="4700"/>
    <cellStyle name="Comma 2 4 8 3 2" xfId="4701"/>
    <cellStyle name="Comma 2 4 8 3 3" xfId="4702"/>
    <cellStyle name="Comma 2 4 8 3 4" xfId="4703"/>
    <cellStyle name="Comma 2 4 8 4" xfId="4704"/>
    <cellStyle name="Comma 2 4 8 5" xfId="4705"/>
    <cellStyle name="Comma 2 4 8 6" xfId="4706"/>
    <cellStyle name="Comma 2 4 9" xfId="4707"/>
    <cellStyle name="Comma 2 4 9 2" xfId="4708"/>
    <cellStyle name="Comma 2 4 9 2 2" xfId="4709"/>
    <cellStyle name="Comma 2 4 9 2 2 2" xfId="4710"/>
    <cellStyle name="Comma 2 4 9 2 2 3" xfId="4711"/>
    <cellStyle name="Comma 2 4 9 2 2 4" xfId="4712"/>
    <cellStyle name="Comma 2 4 9 2 3" xfId="4713"/>
    <cellStyle name="Comma 2 4 9 2 4" xfId="4714"/>
    <cellStyle name="Comma 2 4 9 2 5" xfId="4715"/>
    <cellStyle name="Comma 2 4 9 3" xfId="4716"/>
    <cellStyle name="Comma 2 4 9 3 2" xfId="4717"/>
    <cellStyle name="Comma 2 4 9 3 3" xfId="4718"/>
    <cellStyle name="Comma 2 4 9 3 4" xfId="4719"/>
    <cellStyle name="Comma 2 4 9 4" xfId="4720"/>
    <cellStyle name="Comma 2 4 9 5" xfId="4721"/>
    <cellStyle name="Comma 2 4 9 6" xfId="4722"/>
    <cellStyle name="Comma 2 40" xfId="4723"/>
    <cellStyle name="Comma 2 41" xfId="4724"/>
    <cellStyle name="Comma 2 42" xfId="4725"/>
    <cellStyle name="Comma 2 43" xfId="4726"/>
    <cellStyle name="Comma 2 44" xfId="4727"/>
    <cellStyle name="Comma 2 45" xfId="4728"/>
    <cellStyle name="Comma 2 46" xfId="4729"/>
    <cellStyle name="Comma 2 47" xfId="4730"/>
    <cellStyle name="Comma 2 48" xfId="4731"/>
    <cellStyle name="Comma 2 49" xfId="4732"/>
    <cellStyle name="Comma 2 5" xfId="4733"/>
    <cellStyle name="Comma 2 5 10" xfId="4734"/>
    <cellStyle name="Comma 2 5 11" xfId="4735"/>
    <cellStyle name="Comma 2 5 2" xfId="4736"/>
    <cellStyle name="Comma 2 5 2 2" xfId="4737"/>
    <cellStyle name="Comma 2 5 2 3" xfId="4738"/>
    <cellStyle name="Comma 2 5 3" xfId="4739"/>
    <cellStyle name="Comma 2 5 3 2" xfId="4740"/>
    <cellStyle name="Comma 2 5 3 2 2" xfId="4741"/>
    <cellStyle name="Comma 2 5 3 2 2 2" xfId="4742"/>
    <cellStyle name="Comma 2 5 3 2 2 2 2" xfId="4743"/>
    <cellStyle name="Comma 2 5 3 2 2 2 3" xfId="4744"/>
    <cellStyle name="Comma 2 5 3 2 2 2 4" xfId="4745"/>
    <cellStyle name="Comma 2 5 3 2 2 3" xfId="4746"/>
    <cellStyle name="Comma 2 5 3 2 2 4" xfId="4747"/>
    <cellStyle name="Comma 2 5 3 2 2 5" xfId="4748"/>
    <cellStyle name="Comma 2 5 3 2 3" xfId="4749"/>
    <cellStyle name="Comma 2 5 3 2 3 2" xfId="4750"/>
    <cellStyle name="Comma 2 5 3 2 3 3" xfId="4751"/>
    <cellStyle name="Comma 2 5 3 2 3 4" xfId="4752"/>
    <cellStyle name="Comma 2 5 3 2 4" xfId="4753"/>
    <cellStyle name="Comma 2 5 3 2 5" xfId="4754"/>
    <cellStyle name="Comma 2 5 3 2 6" xfId="4755"/>
    <cellStyle name="Comma 2 5 3 3" xfId="4756"/>
    <cellStyle name="Comma 2 5 3 3 2" xfId="4757"/>
    <cellStyle name="Comma 2 5 3 3 2 2" xfId="4758"/>
    <cellStyle name="Comma 2 5 3 3 2 2 2" xfId="4759"/>
    <cellStyle name="Comma 2 5 3 3 2 2 3" xfId="4760"/>
    <cellStyle name="Comma 2 5 3 3 2 2 4" xfId="4761"/>
    <cellStyle name="Comma 2 5 3 3 2 3" xfId="4762"/>
    <cellStyle name="Comma 2 5 3 3 2 4" xfId="4763"/>
    <cellStyle name="Comma 2 5 3 3 2 5" xfId="4764"/>
    <cellStyle name="Comma 2 5 3 3 3" xfId="4765"/>
    <cellStyle name="Comma 2 5 3 3 3 2" xfId="4766"/>
    <cellStyle name="Comma 2 5 3 3 3 3" xfId="4767"/>
    <cellStyle name="Comma 2 5 3 3 3 4" xfId="4768"/>
    <cellStyle name="Comma 2 5 3 3 4" xfId="4769"/>
    <cellStyle name="Comma 2 5 3 3 5" xfId="4770"/>
    <cellStyle name="Comma 2 5 3 3 6" xfId="4771"/>
    <cellStyle name="Comma 2 5 3 4" xfId="4772"/>
    <cellStyle name="Comma 2 5 3 4 2" xfId="4773"/>
    <cellStyle name="Comma 2 5 3 4 2 2" xfId="4774"/>
    <cellStyle name="Comma 2 5 3 4 2 3" xfId="4775"/>
    <cellStyle name="Comma 2 5 3 4 2 4" xfId="4776"/>
    <cellStyle name="Comma 2 5 3 4 3" xfId="4777"/>
    <cellStyle name="Comma 2 5 3 4 4" xfId="4778"/>
    <cellStyle name="Comma 2 5 3 4 5" xfId="4779"/>
    <cellStyle name="Comma 2 5 3 5" xfId="4780"/>
    <cellStyle name="Comma 2 5 3 5 2" xfId="4781"/>
    <cellStyle name="Comma 2 5 3 5 3" xfId="4782"/>
    <cellStyle name="Comma 2 5 3 5 4" xfId="4783"/>
    <cellStyle name="Comma 2 5 3 6" xfId="4784"/>
    <cellStyle name="Comma 2 5 3 7" xfId="4785"/>
    <cellStyle name="Comma 2 5 3 8" xfId="4786"/>
    <cellStyle name="Comma 2 5 4" xfId="4787"/>
    <cellStyle name="Comma 2 5 4 2" xfId="4788"/>
    <cellStyle name="Comma 2 5 4 2 2" xfId="4789"/>
    <cellStyle name="Comma 2 5 4 2 2 2" xfId="4790"/>
    <cellStyle name="Comma 2 5 4 2 2 3" xfId="4791"/>
    <cellStyle name="Comma 2 5 4 2 2 4" xfId="4792"/>
    <cellStyle name="Comma 2 5 4 2 3" xfId="4793"/>
    <cellStyle name="Comma 2 5 4 2 4" xfId="4794"/>
    <cellStyle name="Comma 2 5 4 2 5" xfId="4795"/>
    <cellStyle name="Comma 2 5 4 3" xfId="4796"/>
    <cellStyle name="Comma 2 5 4 3 2" xfId="4797"/>
    <cellStyle name="Comma 2 5 4 3 3" xfId="4798"/>
    <cellStyle name="Comma 2 5 4 3 4" xfId="4799"/>
    <cellStyle name="Comma 2 5 4 4" xfId="4800"/>
    <cellStyle name="Comma 2 5 4 5" xfId="4801"/>
    <cellStyle name="Comma 2 5 4 6" xfId="4802"/>
    <cellStyle name="Comma 2 5 5" xfId="4803"/>
    <cellStyle name="Comma 2 5 5 2" xfId="4804"/>
    <cellStyle name="Comma 2 5 5 2 2" xfId="4805"/>
    <cellStyle name="Comma 2 5 5 2 2 2" xfId="4806"/>
    <cellStyle name="Comma 2 5 5 2 2 3" xfId="4807"/>
    <cellStyle name="Comma 2 5 5 2 2 4" xfId="4808"/>
    <cellStyle name="Comma 2 5 5 2 3" xfId="4809"/>
    <cellStyle name="Comma 2 5 5 2 4" xfId="4810"/>
    <cellStyle name="Comma 2 5 5 2 5" xfId="4811"/>
    <cellStyle name="Comma 2 5 5 3" xfId="4812"/>
    <cellStyle name="Comma 2 5 5 3 2" xfId="4813"/>
    <cellStyle name="Comma 2 5 5 3 3" xfId="4814"/>
    <cellStyle name="Comma 2 5 5 3 4" xfId="4815"/>
    <cellStyle name="Comma 2 5 5 4" xfId="4816"/>
    <cellStyle name="Comma 2 5 5 5" xfId="4817"/>
    <cellStyle name="Comma 2 5 5 6" xfId="4818"/>
    <cellStyle name="Comma 2 5 6" xfId="4819"/>
    <cellStyle name="Comma 2 5 7" xfId="4820"/>
    <cellStyle name="Comma 2 5 7 2" xfId="4821"/>
    <cellStyle name="Comma 2 5 7 2 2" xfId="4822"/>
    <cellStyle name="Comma 2 5 7 2 3" xfId="4823"/>
    <cellStyle name="Comma 2 5 7 2 4" xfId="4824"/>
    <cellStyle name="Comma 2 5 7 3" xfId="4825"/>
    <cellStyle name="Comma 2 5 7 4" xfId="4826"/>
    <cellStyle name="Comma 2 5 7 5" xfId="4827"/>
    <cellStyle name="Comma 2 5 8" xfId="4828"/>
    <cellStyle name="Comma 2 5 8 2" xfId="4829"/>
    <cellStyle name="Comma 2 5 8 3" xfId="4830"/>
    <cellStyle name="Comma 2 5 8 4" xfId="4831"/>
    <cellStyle name="Comma 2 5 9" xfId="4832"/>
    <cellStyle name="Comma 2 50" xfId="4833"/>
    <cellStyle name="Comma 2 51" xfId="4834"/>
    <cellStyle name="Comma 2 52" xfId="4835"/>
    <cellStyle name="Comma 2 53" xfId="4836"/>
    <cellStyle name="Comma 2 54" xfId="4837"/>
    <cellStyle name="Comma 2 55" xfId="4838"/>
    <cellStyle name="Comma 2 56" xfId="4839"/>
    <cellStyle name="Comma 2 57" xfId="4840"/>
    <cellStyle name="Comma 2 58" xfId="4841"/>
    <cellStyle name="Comma 2 59" xfId="4842"/>
    <cellStyle name="Comma 2 6" xfId="4843"/>
    <cellStyle name="Comma 2 6 10" xfId="4844"/>
    <cellStyle name="Comma 2 6 11" xfId="4845"/>
    <cellStyle name="Comma 2 6 2" xfId="4846"/>
    <cellStyle name="Comma 2 6 2 2" xfId="4847"/>
    <cellStyle name="Comma 2 6 2 3" xfId="4848"/>
    <cellStyle name="Comma 2 6 3" xfId="4849"/>
    <cellStyle name="Comma 2 6 3 2" xfId="4850"/>
    <cellStyle name="Comma 2 6 3 2 2" xfId="4851"/>
    <cellStyle name="Comma 2 6 3 2 2 2" xfId="4852"/>
    <cellStyle name="Comma 2 6 3 2 2 2 2" xfId="4853"/>
    <cellStyle name="Comma 2 6 3 2 2 2 3" xfId="4854"/>
    <cellStyle name="Comma 2 6 3 2 2 2 4" xfId="4855"/>
    <cellStyle name="Comma 2 6 3 2 2 3" xfId="4856"/>
    <cellStyle name="Comma 2 6 3 2 2 4" xfId="4857"/>
    <cellStyle name="Comma 2 6 3 2 2 5" xfId="4858"/>
    <cellStyle name="Comma 2 6 3 2 3" xfId="4859"/>
    <cellStyle name="Comma 2 6 3 2 3 2" xfId="4860"/>
    <cellStyle name="Comma 2 6 3 2 3 3" xfId="4861"/>
    <cellStyle name="Comma 2 6 3 2 3 4" xfId="4862"/>
    <cellStyle name="Comma 2 6 3 2 4" xfId="4863"/>
    <cellStyle name="Comma 2 6 3 2 5" xfId="4864"/>
    <cellStyle name="Comma 2 6 3 2 6" xfId="4865"/>
    <cellStyle name="Comma 2 6 3 3" xfId="4866"/>
    <cellStyle name="Comma 2 6 3 3 2" xfId="4867"/>
    <cellStyle name="Comma 2 6 3 3 2 2" xfId="4868"/>
    <cellStyle name="Comma 2 6 3 3 2 2 2" xfId="4869"/>
    <cellStyle name="Comma 2 6 3 3 2 2 3" xfId="4870"/>
    <cellStyle name="Comma 2 6 3 3 2 2 4" xfId="4871"/>
    <cellStyle name="Comma 2 6 3 3 2 3" xfId="4872"/>
    <cellStyle name="Comma 2 6 3 3 2 4" xfId="4873"/>
    <cellStyle name="Comma 2 6 3 3 2 5" xfId="4874"/>
    <cellStyle name="Comma 2 6 3 3 3" xfId="4875"/>
    <cellStyle name="Comma 2 6 3 3 3 2" xfId="4876"/>
    <cellStyle name="Comma 2 6 3 3 3 3" xfId="4877"/>
    <cellStyle name="Comma 2 6 3 3 3 4" xfId="4878"/>
    <cellStyle name="Comma 2 6 3 3 4" xfId="4879"/>
    <cellStyle name="Comma 2 6 3 3 5" xfId="4880"/>
    <cellStyle name="Comma 2 6 3 3 6" xfId="4881"/>
    <cellStyle name="Comma 2 6 3 4" xfId="4882"/>
    <cellStyle name="Comma 2 6 3 4 2" xfId="4883"/>
    <cellStyle name="Comma 2 6 3 4 2 2" xfId="4884"/>
    <cellStyle name="Comma 2 6 3 4 2 3" xfId="4885"/>
    <cellStyle name="Comma 2 6 3 4 2 4" xfId="4886"/>
    <cellStyle name="Comma 2 6 3 4 3" xfId="4887"/>
    <cellStyle name="Comma 2 6 3 4 4" xfId="4888"/>
    <cellStyle name="Comma 2 6 3 4 5" xfId="4889"/>
    <cellStyle name="Comma 2 6 3 5" xfId="4890"/>
    <cellStyle name="Comma 2 6 3 5 2" xfId="4891"/>
    <cellStyle name="Comma 2 6 3 5 3" xfId="4892"/>
    <cellStyle name="Comma 2 6 3 5 4" xfId="4893"/>
    <cellStyle name="Comma 2 6 3 6" xfId="4894"/>
    <cellStyle name="Comma 2 6 3 7" xfId="4895"/>
    <cellStyle name="Comma 2 6 3 8" xfId="4896"/>
    <cellStyle name="Comma 2 6 4" xfId="4897"/>
    <cellStyle name="Comma 2 6 4 2" xfId="4898"/>
    <cellStyle name="Comma 2 6 4 2 2" xfId="4899"/>
    <cellStyle name="Comma 2 6 4 2 2 2" xfId="4900"/>
    <cellStyle name="Comma 2 6 4 2 2 3" xfId="4901"/>
    <cellStyle name="Comma 2 6 4 2 2 4" xfId="4902"/>
    <cellStyle name="Comma 2 6 4 2 3" xfId="4903"/>
    <cellStyle name="Comma 2 6 4 2 4" xfId="4904"/>
    <cellStyle name="Comma 2 6 4 2 5" xfId="4905"/>
    <cellStyle name="Comma 2 6 4 3" xfId="4906"/>
    <cellStyle name="Comma 2 6 4 3 2" xfId="4907"/>
    <cellStyle name="Comma 2 6 4 3 3" xfId="4908"/>
    <cellStyle name="Comma 2 6 4 3 4" xfId="4909"/>
    <cellStyle name="Comma 2 6 4 4" xfId="4910"/>
    <cellStyle name="Comma 2 6 4 5" xfId="4911"/>
    <cellStyle name="Comma 2 6 4 6" xfId="4912"/>
    <cellStyle name="Comma 2 6 5" xfId="4913"/>
    <cellStyle name="Comma 2 6 5 2" xfId="4914"/>
    <cellStyle name="Comma 2 6 5 2 2" xfId="4915"/>
    <cellStyle name="Comma 2 6 5 2 2 2" xfId="4916"/>
    <cellStyle name="Comma 2 6 5 2 2 3" xfId="4917"/>
    <cellStyle name="Comma 2 6 5 2 2 4" xfId="4918"/>
    <cellStyle name="Comma 2 6 5 2 3" xfId="4919"/>
    <cellStyle name="Comma 2 6 5 2 4" xfId="4920"/>
    <cellStyle name="Comma 2 6 5 2 5" xfId="4921"/>
    <cellStyle name="Comma 2 6 5 3" xfId="4922"/>
    <cellStyle name="Comma 2 6 5 3 2" xfId="4923"/>
    <cellStyle name="Comma 2 6 5 3 3" xfId="4924"/>
    <cellStyle name="Comma 2 6 5 3 4" xfId="4925"/>
    <cellStyle name="Comma 2 6 5 4" xfId="4926"/>
    <cellStyle name="Comma 2 6 5 5" xfId="4927"/>
    <cellStyle name="Comma 2 6 5 6" xfId="4928"/>
    <cellStyle name="Comma 2 6 6" xfId="4929"/>
    <cellStyle name="Comma 2 6 7" xfId="4930"/>
    <cellStyle name="Comma 2 6 7 2" xfId="4931"/>
    <cellStyle name="Comma 2 6 7 2 2" xfId="4932"/>
    <cellStyle name="Comma 2 6 7 2 3" xfId="4933"/>
    <cellStyle name="Comma 2 6 7 2 4" xfId="4934"/>
    <cellStyle name="Comma 2 6 7 3" xfId="4935"/>
    <cellStyle name="Comma 2 6 7 4" xfId="4936"/>
    <cellStyle name="Comma 2 6 7 5" xfId="4937"/>
    <cellStyle name="Comma 2 6 8" xfId="4938"/>
    <cellStyle name="Comma 2 6 8 2" xfId="4939"/>
    <cellStyle name="Comma 2 6 8 3" xfId="4940"/>
    <cellStyle name="Comma 2 6 8 4" xfId="4941"/>
    <cellStyle name="Comma 2 6 9" xfId="4942"/>
    <cellStyle name="Comma 2 60" xfId="4943"/>
    <cellStyle name="Comma 2 61" xfId="4944"/>
    <cellStyle name="Comma 2 62" xfId="4945"/>
    <cellStyle name="Comma 2 63" xfId="4946"/>
    <cellStyle name="Comma 2 64" xfId="4947"/>
    <cellStyle name="Comma 2 65" xfId="4948"/>
    <cellStyle name="Comma 2 66" xfId="4949"/>
    <cellStyle name="Comma 2 67" xfId="4950"/>
    <cellStyle name="Comma 2 68" xfId="4951"/>
    <cellStyle name="Comma 2 69" xfId="4952"/>
    <cellStyle name="Comma 2 7" xfId="4953"/>
    <cellStyle name="Comma 2 7 2" xfId="4954"/>
    <cellStyle name="Comma 2 7 2 2" xfId="4955"/>
    <cellStyle name="Comma 2 7 2 2 2" xfId="4956"/>
    <cellStyle name="Comma 2 7 2 2 3" xfId="4957"/>
    <cellStyle name="Comma 2 7 2 2 4" xfId="4958"/>
    <cellStyle name="Comma 2 7 2 3" xfId="4959"/>
    <cellStyle name="Comma 2 7 2 3 2" xfId="4960"/>
    <cellStyle name="Comma 2 7 2 3 3" xfId="4961"/>
    <cellStyle name="Comma 2 7 2 3 4" xfId="4962"/>
    <cellStyle name="Comma 2 7 2 4" xfId="4963"/>
    <cellStyle name="Comma 2 7 2 4 2" xfId="4964"/>
    <cellStyle name="Comma 2 7 2 4 3" xfId="4965"/>
    <cellStyle name="Comma 2 7 2 4 4" xfId="4966"/>
    <cellStyle name="Comma 2 7 2 5" xfId="4967"/>
    <cellStyle name="Comma 2 7 2 6" xfId="4968"/>
    <cellStyle name="Comma 2 7 3" xfId="4969"/>
    <cellStyle name="Comma 2 7 4" xfId="4970"/>
    <cellStyle name="Comma 2 7 5" xfId="4971"/>
    <cellStyle name="Comma 2 7 6" xfId="4972"/>
    <cellStyle name="Comma 2 7 7" xfId="4973"/>
    <cellStyle name="Comma 2 7 7 2" xfId="4974"/>
    <cellStyle name="Comma 2 7 7 3" xfId="4975"/>
    <cellStyle name="Comma 2 7 7 4" xfId="4976"/>
    <cellStyle name="Comma 2 70" xfId="4977"/>
    <cellStyle name="Comma 2 71" xfId="4978"/>
    <cellStyle name="Comma 2 72" xfId="4979"/>
    <cellStyle name="Comma 2 73" xfId="4980"/>
    <cellStyle name="Comma 2 74" xfId="4981"/>
    <cellStyle name="Comma 2 75" xfId="4982"/>
    <cellStyle name="Comma 2 76" xfId="4983"/>
    <cellStyle name="Comma 2 77" xfId="4984"/>
    <cellStyle name="Comma 2 78" xfId="4985"/>
    <cellStyle name="Comma 2 79" xfId="4986"/>
    <cellStyle name="Comma 2 8" xfId="4987"/>
    <cellStyle name="Comma 2 8 2" xfId="4988"/>
    <cellStyle name="Comma 2 8 2 2" xfId="4989"/>
    <cellStyle name="Comma 2 8 2 3" xfId="4990"/>
    <cellStyle name="Comma 2 8 3" xfId="4991"/>
    <cellStyle name="Comma 2 8 3 2" xfId="4992"/>
    <cellStyle name="Comma 2 8 4" xfId="4993"/>
    <cellStyle name="Comma 2 8 5" xfId="4994"/>
    <cellStyle name="Comma 2 8 6" xfId="4995"/>
    <cellStyle name="Comma 2 8 6 2" xfId="4996"/>
    <cellStyle name="Comma 2 8 6 3" xfId="4997"/>
    <cellStyle name="Comma 2 8 6 4" xfId="4998"/>
    <cellStyle name="Comma 2 80" xfId="4999"/>
    <cellStyle name="Comma 2 81" xfId="5000"/>
    <cellStyle name="Comma 2 82" xfId="5001"/>
    <cellStyle name="Comma 2 83" xfId="5002"/>
    <cellStyle name="Comma 2 84" xfId="5003"/>
    <cellStyle name="Comma 2 85" xfId="5004"/>
    <cellStyle name="Comma 2 86" xfId="5005"/>
    <cellStyle name="Comma 2 87" xfId="5006"/>
    <cellStyle name="Comma 2 88" xfId="5007"/>
    <cellStyle name="Comma 2 89" xfId="5008"/>
    <cellStyle name="Comma 2 9" xfId="5009"/>
    <cellStyle name="Comma 2 9 2" xfId="5010"/>
    <cellStyle name="Comma 2 9 2 2" xfId="5011"/>
    <cellStyle name="Comma 2 9 3" xfId="5012"/>
    <cellStyle name="Comma 2 9 4" xfId="5013"/>
    <cellStyle name="Comma 2 9 5" xfId="5014"/>
    <cellStyle name="Comma 2 9 5 2" xfId="5015"/>
    <cellStyle name="Comma 2 9 5 3" xfId="5016"/>
    <cellStyle name="Comma 2 9 5 4" xfId="5017"/>
    <cellStyle name="Comma 2 90" xfId="5018"/>
    <cellStyle name="Comma 2 91" xfId="5019"/>
    <cellStyle name="Comma 2 92" xfId="5020"/>
    <cellStyle name="Comma 2 93" xfId="5021"/>
    <cellStyle name="Comma 2 94" xfId="5022"/>
    <cellStyle name="Comma 2 95" xfId="5023"/>
    <cellStyle name="Comma 2 96" xfId="5024"/>
    <cellStyle name="Comma 2 97" xfId="5025"/>
    <cellStyle name="Comma 2 98" xfId="5026"/>
    <cellStyle name="Comma 2 99" xfId="5027"/>
    <cellStyle name="Comma 20" xfId="5028"/>
    <cellStyle name="Comma 20 10" xfId="5029"/>
    <cellStyle name="Comma 20 11" xfId="5030"/>
    <cellStyle name="Comma 20 12" xfId="5031"/>
    <cellStyle name="Comma 20 2" xfId="5032"/>
    <cellStyle name="Comma 20 2 2" xfId="5033"/>
    <cellStyle name="Comma 20 2 3" xfId="5034"/>
    <cellStyle name="Comma 20 2 4" xfId="5035"/>
    <cellStyle name="Comma 20 2 5" xfId="5036"/>
    <cellStyle name="Comma 20 2 6" xfId="5037"/>
    <cellStyle name="Comma 20 2 7" xfId="5038"/>
    <cellStyle name="Comma 20 3" xfId="5039"/>
    <cellStyle name="Comma 20 3 2" xfId="5040"/>
    <cellStyle name="Comma 20 3 3" xfId="5041"/>
    <cellStyle name="Comma 20 3 4" xfId="5042"/>
    <cellStyle name="Comma 20 3 5" xfId="5043"/>
    <cellStyle name="Comma 20 3 6" xfId="5044"/>
    <cellStyle name="Comma 20 4" xfId="5045"/>
    <cellStyle name="Comma 20 4 2" xfId="5046"/>
    <cellStyle name="Comma 20 4 3" xfId="5047"/>
    <cellStyle name="Comma 20 4 4" xfId="5048"/>
    <cellStyle name="Comma 20 4 5" xfId="5049"/>
    <cellStyle name="Comma 20 4 6" xfId="5050"/>
    <cellStyle name="Comma 20 5" xfId="5051"/>
    <cellStyle name="Comma 20 5 2" xfId="5052"/>
    <cellStyle name="Comma 20 5 3" xfId="5053"/>
    <cellStyle name="Comma 20 5 4" xfId="5054"/>
    <cellStyle name="Comma 20 5 5" xfId="5055"/>
    <cellStyle name="Comma 20 5 6" xfId="5056"/>
    <cellStyle name="Comma 20 6" xfId="5057"/>
    <cellStyle name="Comma 20 7" xfId="5058"/>
    <cellStyle name="Comma 20 8" xfId="5059"/>
    <cellStyle name="Comma 20 9" xfId="5060"/>
    <cellStyle name="Comma 21" xfId="5061"/>
    <cellStyle name="Comma 21 2" xfId="5062"/>
    <cellStyle name="Comma 21 2 2" xfId="5063"/>
    <cellStyle name="Comma 21 3" xfId="5064"/>
    <cellStyle name="Comma 22" xfId="5065"/>
    <cellStyle name="Comma 22 2" xfId="5066"/>
    <cellStyle name="Comma 22 2 2" xfId="5067"/>
    <cellStyle name="Comma 22 3" xfId="5068"/>
    <cellStyle name="Comma 23" xfId="5069"/>
    <cellStyle name="Comma 23 2" xfId="5070"/>
    <cellStyle name="Comma 24" xfId="5071"/>
    <cellStyle name="Comma 24 2" xfId="5072"/>
    <cellStyle name="Comma 25" xfId="5073"/>
    <cellStyle name="Comma 25 2" xfId="5074"/>
    <cellStyle name="Comma 26" xfId="5075"/>
    <cellStyle name="Comma 26 2" xfId="5076"/>
    <cellStyle name="Comma 26 2 2" xfId="5077"/>
    <cellStyle name="Comma 26 3" xfId="5078"/>
    <cellStyle name="Comma 26 4" xfId="5079"/>
    <cellStyle name="Comma 27" xfId="5080"/>
    <cellStyle name="Comma 27 2" xfId="5081"/>
    <cellStyle name="Comma 27 2 2" xfId="5082"/>
    <cellStyle name="Comma 27 3" xfId="5083"/>
    <cellStyle name="Comma 27 4" xfId="5084"/>
    <cellStyle name="Comma 28" xfId="5085"/>
    <cellStyle name="Comma 28 2" xfId="5086"/>
    <cellStyle name="Comma 28 2 2" xfId="5087"/>
    <cellStyle name="Comma 28 3" xfId="5088"/>
    <cellStyle name="Comma 28 4" xfId="5089"/>
    <cellStyle name="Comma 29" xfId="5090"/>
    <cellStyle name="Comma 29 2" xfId="5091"/>
    <cellStyle name="Comma 29 2 2" xfId="5092"/>
    <cellStyle name="Comma 29 3" xfId="5093"/>
    <cellStyle name="Comma 29 4" xfId="5094"/>
    <cellStyle name="Comma 3" xfId="2"/>
    <cellStyle name="Comma 3 10" xfId="5095"/>
    <cellStyle name="Comma 3 10 2" xfId="5096"/>
    <cellStyle name="Comma 3 10 3" xfId="5097"/>
    <cellStyle name="Comma 3 10 4" xfId="5098"/>
    <cellStyle name="Comma 3 11" xfId="5099"/>
    <cellStyle name="Comma 3 11 2" xfId="5100"/>
    <cellStyle name="Comma 3 12" xfId="5101"/>
    <cellStyle name="Comma 3 12 2" xfId="5102"/>
    <cellStyle name="Comma 3 13" xfId="5103"/>
    <cellStyle name="Comma 3 13 2" xfId="5104"/>
    <cellStyle name="Comma 3 14" xfId="5105"/>
    <cellStyle name="Comma 3 14 2" xfId="5106"/>
    <cellStyle name="Comma 3 15" xfId="5107"/>
    <cellStyle name="Comma 3 15 2" xfId="5108"/>
    <cellStyle name="Comma 3 16" xfId="5109"/>
    <cellStyle name="Comma 3 16 2" xfId="5110"/>
    <cellStyle name="Comma 3 17" xfId="5111"/>
    <cellStyle name="Comma 3 17 2" xfId="5112"/>
    <cellStyle name="Comma 3 18" xfId="5113"/>
    <cellStyle name="Comma 3 18 2" xfId="5114"/>
    <cellStyle name="Comma 3 19" xfId="5115"/>
    <cellStyle name="Comma 3 19 2" xfId="5116"/>
    <cellStyle name="Comma 3 2" xfId="5117"/>
    <cellStyle name="Comma 3 2 2" xfId="5118"/>
    <cellStyle name="Comma 3 2 2 2" xfId="5119"/>
    <cellStyle name="Comma 3 2 2 2 2" xfId="5120"/>
    <cellStyle name="Comma 3 2 2 3" xfId="5121"/>
    <cellStyle name="Comma 3 2 2 3 2" xfId="5122"/>
    <cellStyle name="Comma 3 2 3" xfId="5123"/>
    <cellStyle name="Comma 3 2 3 2" xfId="5124"/>
    <cellStyle name="Comma 3 2 4" xfId="5125"/>
    <cellStyle name="Comma 3 2 5" xfId="5126"/>
    <cellStyle name="Comma 3 2 5 2" xfId="5127"/>
    <cellStyle name="Comma 3 2 5 2 2" xfId="5128"/>
    <cellStyle name="Comma 3 2 5 2 2 2" xfId="5129"/>
    <cellStyle name="Comma 3 2 5 2 2 3" xfId="5130"/>
    <cellStyle name="Comma 3 2 5 2 2 4" xfId="5131"/>
    <cellStyle name="Comma 3 2 5 2 3" xfId="5132"/>
    <cellStyle name="Comma 3 2 5 2 4" xfId="5133"/>
    <cellStyle name="Comma 3 2 5 2 5" xfId="5134"/>
    <cellStyle name="Comma 3 2 5 3" xfId="5135"/>
    <cellStyle name="Comma 3 2 5 3 2" xfId="5136"/>
    <cellStyle name="Comma 3 2 5 3 3" xfId="5137"/>
    <cellStyle name="Comma 3 2 5 3 4" xfId="5138"/>
    <cellStyle name="Comma 3 2 5 4" xfId="5139"/>
    <cellStyle name="Comma 3 2 5 5" xfId="5140"/>
    <cellStyle name="Comma 3 2 5 6" xfId="5141"/>
    <cellStyle name="Comma 3 2 6" xfId="5142"/>
    <cellStyle name="Comma 3 20" xfId="5143"/>
    <cellStyle name="Comma 3 20 2" xfId="5144"/>
    <cellStyle name="Comma 3 21" xfId="5145"/>
    <cellStyle name="Comma 3 21 2" xfId="5146"/>
    <cellStyle name="Comma 3 22" xfId="5147"/>
    <cellStyle name="Comma 3 22 2" xfId="5148"/>
    <cellStyle name="Comma 3 23" xfId="5149"/>
    <cellStyle name="Comma 3 23 2" xfId="5150"/>
    <cellStyle name="Comma 3 24" xfId="5151"/>
    <cellStyle name="Comma 3 24 2" xfId="5152"/>
    <cellStyle name="Comma 3 25" xfId="5153"/>
    <cellStyle name="Comma 3 25 2" xfId="5154"/>
    <cellStyle name="Comma 3 26" xfId="5155"/>
    <cellStyle name="Comma 3 26 2" xfId="5156"/>
    <cellStyle name="Comma 3 27" xfId="5157"/>
    <cellStyle name="Comma 3 27 2" xfId="5158"/>
    <cellStyle name="Comma 3 28" xfId="5159"/>
    <cellStyle name="Comma 3 28 2" xfId="5160"/>
    <cellStyle name="Comma 3 29" xfId="5161"/>
    <cellStyle name="Comma 3 29 2" xfId="5162"/>
    <cellStyle name="Comma 3 3" xfId="5163"/>
    <cellStyle name="Comma 3 3 2" xfId="5164"/>
    <cellStyle name="Comma 3 3 3" xfId="5165"/>
    <cellStyle name="Comma 3 3 4" xfId="5166"/>
    <cellStyle name="Comma 3 30" xfId="5167"/>
    <cellStyle name="Comma 3 30 2" xfId="5168"/>
    <cellStyle name="Comma 3 31" xfId="5169"/>
    <cellStyle name="Comma 3 31 2" xfId="5170"/>
    <cellStyle name="Comma 3 32" xfId="5171"/>
    <cellStyle name="Comma 3 32 2" xfId="5172"/>
    <cellStyle name="Comma 3 33" xfId="5173"/>
    <cellStyle name="Comma 3 33 2" xfId="5174"/>
    <cellStyle name="Comma 3 34" xfId="5175"/>
    <cellStyle name="Comma 3 34 2" xfId="5176"/>
    <cellStyle name="Comma 3 35" xfId="5177"/>
    <cellStyle name="Comma 3 35 2" xfId="5178"/>
    <cellStyle name="Comma 3 36" xfId="5179"/>
    <cellStyle name="Comma 3 36 2" xfId="5180"/>
    <cellStyle name="Comma 3 37" xfId="5181"/>
    <cellStyle name="Comma 3 37 2" xfId="5182"/>
    <cellStyle name="Comma 3 38" xfId="5183"/>
    <cellStyle name="Comma 3 38 2" xfId="5184"/>
    <cellStyle name="Comma 3 39" xfId="5185"/>
    <cellStyle name="Comma 3 39 2" xfId="5186"/>
    <cellStyle name="Comma 3 4" xfId="5187"/>
    <cellStyle name="Comma 3 4 2" xfId="5188"/>
    <cellStyle name="Comma 3 4 3" xfId="5189"/>
    <cellStyle name="Comma 3 40" xfId="5190"/>
    <cellStyle name="Comma 3 40 2" xfId="5191"/>
    <cellStyle name="Comma 3 41" xfId="5192"/>
    <cellStyle name="Comma 3 41 2" xfId="5193"/>
    <cellStyle name="Comma 3 42" xfId="5194"/>
    <cellStyle name="Comma 3 42 2" xfId="5195"/>
    <cellStyle name="Comma 3 43" xfId="5196"/>
    <cellStyle name="Comma 3 43 2" xfId="5197"/>
    <cellStyle name="Comma 3 44" xfId="5198"/>
    <cellStyle name="Comma 3 44 2" xfId="5199"/>
    <cellStyle name="Comma 3 45" xfId="5200"/>
    <cellStyle name="Comma 3 45 2" xfId="5201"/>
    <cellStyle name="Comma 3 46" xfId="5202"/>
    <cellStyle name="Comma 3 46 2" xfId="5203"/>
    <cellStyle name="Comma 3 47" xfId="5204"/>
    <cellStyle name="Comma 3 47 2" xfId="5205"/>
    <cellStyle name="Comma 3 48" xfId="5206"/>
    <cellStyle name="Comma 3 48 2" xfId="5207"/>
    <cellStyle name="Comma 3 49" xfId="5208"/>
    <cellStyle name="Comma 3 49 2" xfId="5209"/>
    <cellStyle name="Comma 3 5" xfId="5210"/>
    <cellStyle name="Comma 3 5 2" xfId="5211"/>
    <cellStyle name="Comma 3 5 3" xfId="5212"/>
    <cellStyle name="Comma 3 50" xfId="5213"/>
    <cellStyle name="Comma 3 50 2" xfId="5214"/>
    <cellStyle name="Comma 3 51" xfId="5215"/>
    <cellStyle name="Comma 3 51 2" xfId="5216"/>
    <cellStyle name="Comma 3 51 2 2" xfId="5217"/>
    <cellStyle name="Comma 3 52" xfId="5218"/>
    <cellStyle name="Comma 3 52 2" xfId="5219"/>
    <cellStyle name="Comma 3 52 2 2" xfId="5220"/>
    <cellStyle name="Comma 3 52 2 2 2" xfId="5221"/>
    <cellStyle name="Comma 3 52 2 2 2 2" xfId="5222"/>
    <cellStyle name="Comma 3 52 2 2 2 3" xfId="5223"/>
    <cellStyle name="Comma 3 52 2 2 2 4" xfId="5224"/>
    <cellStyle name="Comma 3 52 2 2 3" xfId="5225"/>
    <cellStyle name="Comma 3 52 2 2 4" xfId="5226"/>
    <cellStyle name="Comma 3 52 2 2 5" xfId="5227"/>
    <cellStyle name="Comma 3 52 2 3" xfId="5228"/>
    <cellStyle name="Comma 3 52 2 4" xfId="5229"/>
    <cellStyle name="Comma 3 52 2 4 2" xfId="5230"/>
    <cellStyle name="Comma 3 52 2 4 3" xfId="5231"/>
    <cellStyle name="Comma 3 52 2 4 4" xfId="5232"/>
    <cellStyle name="Comma 3 52 2 5" xfId="5233"/>
    <cellStyle name="Comma 3 52 2 6" xfId="5234"/>
    <cellStyle name="Comma 3 52 2 7" xfId="5235"/>
    <cellStyle name="Comma 3 53" xfId="5236"/>
    <cellStyle name="Comma 3 53 2" xfId="5237"/>
    <cellStyle name="Comma 3 54" xfId="5238"/>
    <cellStyle name="Comma 3 54 2" xfId="5239"/>
    <cellStyle name="Comma 3 55" xfId="5240"/>
    <cellStyle name="Comma 3 55 2" xfId="5241"/>
    <cellStyle name="Comma 3 56" xfId="5242"/>
    <cellStyle name="Comma 3 56 2" xfId="5243"/>
    <cellStyle name="Comma 3 57" xfId="5244"/>
    <cellStyle name="Comma 3 57 2" xfId="5245"/>
    <cellStyle name="Comma 3 58" xfId="5246"/>
    <cellStyle name="Comma 3 58 2" xfId="5247"/>
    <cellStyle name="Comma 3 59" xfId="5248"/>
    <cellStyle name="Comma 3 59 2" xfId="5249"/>
    <cellStyle name="Comma 3 6" xfId="5250"/>
    <cellStyle name="Comma 3 6 2" xfId="5251"/>
    <cellStyle name="Comma 3 6 3" xfId="5252"/>
    <cellStyle name="Comma 3 60" xfId="5253"/>
    <cellStyle name="Comma 3 60 2" xfId="5254"/>
    <cellStyle name="Comma 3 61" xfId="5255"/>
    <cellStyle name="Comma 3 61 2" xfId="5256"/>
    <cellStyle name="Comma 3 62" xfId="5257"/>
    <cellStyle name="Comma 3 62 2" xfId="5258"/>
    <cellStyle name="Comma 3 63" xfId="5259"/>
    <cellStyle name="Comma 3 63 2" xfId="5260"/>
    <cellStyle name="Comma 3 64" xfId="5261"/>
    <cellStyle name="Comma 3 64 2" xfId="5262"/>
    <cellStyle name="Comma 3 65" xfId="5263"/>
    <cellStyle name="Comma 3 65 2" xfId="5264"/>
    <cellStyle name="Comma 3 66" xfId="5265"/>
    <cellStyle name="Comma 3 66 2" xfId="5266"/>
    <cellStyle name="Comma 3 67" xfId="5267"/>
    <cellStyle name="Comma 3 67 2" xfId="5268"/>
    <cellStyle name="Comma 3 68" xfId="5269"/>
    <cellStyle name="Comma 3 68 2" xfId="5270"/>
    <cellStyle name="Comma 3 69" xfId="5271"/>
    <cellStyle name="Comma 3 69 2" xfId="5272"/>
    <cellStyle name="Comma 3 7" xfId="5273"/>
    <cellStyle name="Comma 3 7 2" xfId="5274"/>
    <cellStyle name="Comma 3 7 3" xfId="5275"/>
    <cellStyle name="Comma 3 7 4" xfId="5276"/>
    <cellStyle name="Comma 3 70" xfId="5277"/>
    <cellStyle name="Comma 3 70 2" xfId="5278"/>
    <cellStyle name="Comma 3 71" xfId="5279"/>
    <cellStyle name="Comma 3 71 2" xfId="5280"/>
    <cellStyle name="Comma 3 72" xfId="5281"/>
    <cellStyle name="Comma 3 72 2" xfId="5282"/>
    <cellStyle name="Comma 3 73" xfId="5283"/>
    <cellStyle name="Comma 3 73 2" xfId="5284"/>
    <cellStyle name="Comma 3 74" xfId="5285"/>
    <cellStyle name="Comma 3 74 2" xfId="5286"/>
    <cellStyle name="Comma 3 75" xfId="5287"/>
    <cellStyle name="Comma 3 75 2" xfId="5288"/>
    <cellStyle name="Comma 3 76" xfId="5289"/>
    <cellStyle name="Comma 3 76 2" xfId="5290"/>
    <cellStyle name="Comma 3 77" xfId="5291"/>
    <cellStyle name="Comma 3 77 2" xfId="5292"/>
    <cellStyle name="Comma 3 78" xfId="5293"/>
    <cellStyle name="Comma 3 78 2" xfId="5294"/>
    <cellStyle name="Comma 3 79" xfId="5295"/>
    <cellStyle name="Comma 3 79 2" xfId="5296"/>
    <cellStyle name="Comma 3 8" xfId="5297"/>
    <cellStyle name="Comma 3 8 2" xfId="5298"/>
    <cellStyle name="Comma 3 8 3" xfId="5299"/>
    <cellStyle name="Comma 3 8 4" xfId="5300"/>
    <cellStyle name="Comma 3 80" xfId="5301"/>
    <cellStyle name="Comma 3 80 2" xfId="5302"/>
    <cellStyle name="Comma 3 81" xfId="5303"/>
    <cellStyle name="Comma 3 81 2" xfId="5304"/>
    <cellStyle name="Comma 3 82" xfId="5305"/>
    <cellStyle name="Comma 3 82 2" xfId="5306"/>
    <cellStyle name="Comma 3 83" xfId="5307"/>
    <cellStyle name="Comma 3 84" xfId="5308"/>
    <cellStyle name="Comma 3 9" xfId="5309"/>
    <cellStyle name="Comma 3 9 2" xfId="5310"/>
    <cellStyle name="Comma 3 9 2 2" xfId="5311"/>
    <cellStyle name="Comma 30" xfId="5312"/>
    <cellStyle name="Comma 30 2" xfId="5313"/>
    <cellStyle name="Comma 31" xfId="5314"/>
    <cellStyle name="Comma 31 2" xfId="5315"/>
    <cellStyle name="Comma 31 2 2" xfId="5316"/>
    <cellStyle name="Comma 31 3" xfId="5317"/>
    <cellStyle name="Comma 32" xfId="5318"/>
    <cellStyle name="Comma 32 2" xfId="5319"/>
    <cellStyle name="Comma 33" xfId="5320"/>
    <cellStyle name="Comma 33 2" xfId="5321"/>
    <cellStyle name="Comma 34" xfId="5322"/>
    <cellStyle name="Comma 34 10" xfId="5323"/>
    <cellStyle name="Comma 34 2" xfId="5324"/>
    <cellStyle name="Comma 34 2 2" xfId="5325"/>
    <cellStyle name="Comma 34 2 2 2" xfId="5326"/>
    <cellStyle name="Comma 34 2 2 2 2" xfId="5327"/>
    <cellStyle name="Comma 34 2 2 2 2 2" xfId="5328"/>
    <cellStyle name="Comma 34 2 2 2 2 3" xfId="5329"/>
    <cellStyle name="Comma 34 2 2 2 2 4" xfId="5330"/>
    <cellStyle name="Comma 34 2 2 2 3" xfId="5331"/>
    <cellStyle name="Comma 34 2 2 2 4" xfId="5332"/>
    <cellStyle name="Comma 34 2 2 2 5" xfId="5333"/>
    <cellStyle name="Comma 34 2 2 3" xfId="5334"/>
    <cellStyle name="Comma 34 2 2 4" xfId="5335"/>
    <cellStyle name="Comma 34 2 2 4 2" xfId="5336"/>
    <cellStyle name="Comma 34 2 2 4 3" xfId="5337"/>
    <cellStyle name="Comma 34 2 2 4 4" xfId="5338"/>
    <cellStyle name="Comma 34 2 2 5" xfId="5339"/>
    <cellStyle name="Comma 34 2 2 6" xfId="5340"/>
    <cellStyle name="Comma 34 2 2 7" xfId="5341"/>
    <cellStyle name="Comma 34 2 3" xfId="5342"/>
    <cellStyle name="Comma 34 2 3 2" xfId="5343"/>
    <cellStyle name="Comma 34 2 3 2 2" xfId="5344"/>
    <cellStyle name="Comma 34 2 3 2 2 2" xfId="5345"/>
    <cellStyle name="Comma 34 2 3 2 2 3" xfId="5346"/>
    <cellStyle name="Comma 34 2 3 2 2 4" xfId="5347"/>
    <cellStyle name="Comma 34 2 3 2 3" xfId="5348"/>
    <cellStyle name="Comma 34 2 3 2 4" xfId="5349"/>
    <cellStyle name="Comma 34 2 3 2 5" xfId="5350"/>
    <cellStyle name="Comma 34 2 3 3" xfId="5351"/>
    <cellStyle name="Comma 34 2 3 3 2" xfId="5352"/>
    <cellStyle name="Comma 34 2 3 3 3" xfId="5353"/>
    <cellStyle name="Comma 34 2 3 3 4" xfId="5354"/>
    <cellStyle name="Comma 34 2 3 4" xfId="5355"/>
    <cellStyle name="Comma 34 2 3 5" xfId="5356"/>
    <cellStyle name="Comma 34 2 3 6" xfId="5357"/>
    <cellStyle name="Comma 34 2 4" xfId="5358"/>
    <cellStyle name="Comma 34 2 4 2" xfId="5359"/>
    <cellStyle name="Comma 34 2 4 2 2" xfId="5360"/>
    <cellStyle name="Comma 34 2 4 2 3" xfId="5361"/>
    <cellStyle name="Comma 34 2 4 2 4" xfId="5362"/>
    <cellStyle name="Comma 34 2 4 3" xfId="5363"/>
    <cellStyle name="Comma 34 2 4 4" xfId="5364"/>
    <cellStyle name="Comma 34 2 4 5" xfId="5365"/>
    <cellStyle name="Comma 34 2 5" xfId="5366"/>
    <cellStyle name="Comma 34 2 6" xfId="5367"/>
    <cellStyle name="Comma 34 2 6 2" xfId="5368"/>
    <cellStyle name="Comma 34 2 6 3" xfId="5369"/>
    <cellStyle name="Comma 34 2 6 4" xfId="5370"/>
    <cellStyle name="Comma 34 2 7" xfId="5371"/>
    <cellStyle name="Comma 34 2 8" xfId="5372"/>
    <cellStyle name="Comma 34 2 9" xfId="5373"/>
    <cellStyle name="Comma 34 3" xfId="5374"/>
    <cellStyle name="Comma 34 3 2" xfId="5375"/>
    <cellStyle name="Comma 34 3 2 2" xfId="5376"/>
    <cellStyle name="Comma 34 3 2 2 2" xfId="5377"/>
    <cellStyle name="Comma 34 3 2 2 3" xfId="5378"/>
    <cellStyle name="Comma 34 3 2 2 4" xfId="5379"/>
    <cellStyle name="Comma 34 3 2 3" xfId="5380"/>
    <cellStyle name="Comma 34 3 2 4" xfId="5381"/>
    <cellStyle name="Comma 34 3 2 5" xfId="5382"/>
    <cellStyle name="Comma 34 3 3" xfId="5383"/>
    <cellStyle name="Comma 34 3 4" xfId="5384"/>
    <cellStyle name="Comma 34 3 4 2" xfId="5385"/>
    <cellStyle name="Comma 34 3 4 3" xfId="5386"/>
    <cellStyle name="Comma 34 3 4 4" xfId="5387"/>
    <cellStyle name="Comma 34 3 5" xfId="5388"/>
    <cellStyle name="Comma 34 3 6" xfId="5389"/>
    <cellStyle name="Comma 34 3 7" xfId="5390"/>
    <cellStyle name="Comma 34 4" xfId="5391"/>
    <cellStyle name="Comma 34 4 2" xfId="5392"/>
    <cellStyle name="Comma 34 4 2 2" xfId="5393"/>
    <cellStyle name="Comma 34 4 2 2 2" xfId="5394"/>
    <cellStyle name="Comma 34 4 2 2 3" xfId="5395"/>
    <cellStyle name="Comma 34 4 2 2 4" xfId="5396"/>
    <cellStyle name="Comma 34 4 2 3" xfId="5397"/>
    <cellStyle name="Comma 34 4 2 4" xfId="5398"/>
    <cellStyle name="Comma 34 4 2 5" xfId="5399"/>
    <cellStyle name="Comma 34 4 3" xfId="5400"/>
    <cellStyle name="Comma 34 4 3 2" xfId="5401"/>
    <cellStyle name="Comma 34 4 3 3" xfId="5402"/>
    <cellStyle name="Comma 34 4 3 4" xfId="5403"/>
    <cellStyle name="Comma 34 4 4" xfId="5404"/>
    <cellStyle name="Comma 34 4 5" xfId="5405"/>
    <cellStyle name="Comma 34 4 6" xfId="5406"/>
    <cellStyle name="Comma 34 5" xfId="5407"/>
    <cellStyle name="Comma 34 6" xfId="5408"/>
    <cellStyle name="Comma 34 6 2" xfId="5409"/>
    <cellStyle name="Comma 34 6 2 2" xfId="5410"/>
    <cellStyle name="Comma 34 6 2 3" xfId="5411"/>
    <cellStyle name="Comma 34 6 2 4" xfId="5412"/>
    <cellStyle name="Comma 34 6 3" xfId="5413"/>
    <cellStyle name="Comma 34 6 4" xfId="5414"/>
    <cellStyle name="Comma 34 6 5" xfId="5415"/>
    <cellStyle name="Comma 34 7" xfId="5416"/>
    <cellStyle name="Comma 34 7 2" xfId="5417"/>
    <cellStyle name="Comma 34 7 3" xfId="5418"/>
    <cellStyle name="Comma 34 7 4" xfId="5419"/>
    <cellStyle name="Comma 34 8" xfId="5420"/>
    <cellStyle name="Comma 34 9" xfId="5421"/>
    <cellStyle name="Comma 35" xfId="5422"/>
    <cellStyle name="Comma 35 2" xfId="5423"/>
    <cellStyle name="Comma 35 2 2" xfId="5424"/>
    <cellStyle name="Comma 35 2 2 2" xfId="5425"/>
    <cellStyle name="Comma 35 2 2 3" xfId="5426"/>
    <cellStyle name="Comma 35 2 2 3 2" xfId="5427"/>
    <cellStyle name="Comma 35 2 2 3 3" xfId="5428"/>
    <cellStyle name="Comma 35 2 2 3 4" xfId="5429"/>
    <cellStyle name="Comma 35 2 2 4" xfId="5430"/>
    <cellStyle name="Comma 35 2 2 5" xfId="5431"/>
    <cellStyle name="Comma 35 2 2 6" xfId="5432"/>
    <cellStyle name="Comma 35 2 3" xfId="5433"/>
    <cellStyle name="Comma 35 2 4" xfId="5434"/>
    <cellStyle name="Comma 35 2 4 2" xfId="5435"/>
    <cellStyle name="Comma 35 2 4 3" xfId="5436"/>
    <cellStyle name="Comma 35 2 4 4" xfId="5437"/>
    <cellStyle name="Comma 35 2 5" xfId="5438"/>
    <cellStyle name="Comma 35 2 6" xfId="5439"/>
    <cellStyle name="Comma 35 2 7" xfId="5440"/>
    <cellStyle name="Comma 35 3" xfId="5441"/>
    <cellStyle name="Comma 35 4" xfId="5442"/>
    <cellStyle name="Comma 35 4 2" xfId="5443"/>
    <cellStyle name="Comma 35 4 2 2" xfId="5444"/>
    <cellStyle name="Comma 35 4 2 3" xfId="5445"/>
    <cellStyle name="Comma 35 4 2 4" xfId="5446"/>
    <cellStyle name="Comma 35 4 3" xfId="5447"/>
    <cellStyle name="Comma 35 4 4" xfId="5448"/>
    <cellStyle name="Comma 35 4 5" xfId="5449"/>
    <cellStyle name="Comma 35 5" xfId="5450"/>
    <cellStyle name="Comma 35 5 2" xfId="5451"/>
    <cellStyle name="Comma 35 5 3" xfId="5452"/>
    <cellStyle name="Comma 35 5 4" xfId="5453"/>
    <cellStyle name="Comma 35 6" xfId="5454"/>
    <cellStyle name="Comma 35 7" xfId="5455"/>
    <cellStyle name="Comma 35 8" xfId="5456"/>
    <cellStyle name="Comma 36" xfId="5457"/>
    <cellStyle name="Comma 36 2" xfId="5458"/>
    <cellStyle name="Comma 36 2 2" xfId="5459"/>
    <cellStyle name="Comma 36 3" xfId="5460"/>
    <cellStyle name="Comma 37" xfId="5461"/>
    <cellStyle name="Comma 37 2" xfId="5462"/>
    <cellStyle name="Comma 37 2 2" xfId="5463"/>
    <cellStyle name="Comma 37 3" xfId="5464"/>
    <cellStyle name="Comma 38" xfId="5465"/>
    <cellStyle name="Comma 38 2" xfId="5466"/>
    <cellStyle name="Comma 38 2 2" xfId="5467"/>
    <cellStyle name="Comma 38 3" xfId="5468"/>
    <cellStyle name="Comma 39" xfId="5469"/>
    <cellStyle name="Comma 39 2" xfId="5470"/>
    <cellStyle name="Comma 39 2 2" xfId="5471"/>
    <cellStyle name="Comma 39 3" xfId="5472"/>
    <cellStyle name="Comma 4" xfId="10"/>
    <cellStyle name="Comma 4 2" xfId="5473"/>
    <cellStyle name="Comma 4 2 2" xfId="5474"/>
    <cellStyle name="Comma 4 2 2 2" xfId="5475"/>
    <cellStyle name="Comma 4 3" xfId="5476"/>
    <cellStyle name="Comma 4 3 2" xfId="5477"/>
    <cellStyle name="Comma 4 4" xfId="5478"/>
    <cellStyle name="Comma 40" xfId="5479"/>
    <cellStyle name="Comma 40 2" xfId="5480"/>
    <cellStyle name="Comma 40 2 2" xfId="5481"/>
    <cellStyle name="Comma 40 3" xfId="5482"/>
    <cellStyle name="Comma 41" xfId="5483"/>
    <cellStyle name="Comma 41 2" xfId="5484"/>
    <cellStyle name="Comma 41 2 2" xfId="5485"/>
    <cellStyle name="Comma 41 3" xfId="5486"/>
    <cellStyle name="Comma 42" xfId="5487"/>
    <cellStyle name="Comma 42 2" xfId="5488"/>
    <cellStyle name="Comma 42 2 2" xfId="5489"/>
    <cellStyle name="Comma 42 3" xfId="5490"/>
    <cellStyle name="Comma 43" xfId="5491"/>
    <cellStyle name="Comma 43 2" xfId="5492"/>
    <cellStyle name="Comma 43 2 2" xfId="5493"/>
    <cellStyle name="Comma 43 3" xfId="5494"/>
    <cellStyle name="Comma 44" xfId="5495"/>
    <cellStyle name="Comma 44 2" xfId="5496"/>
    <cellStyle name="Comma 44 2 2" xfId="5497"/>
    <cellStyle name="Comma 44 3" xfId="5498"/>
    <cellStyle name="Comma 45" xfId="5499"/>
    <cellStyle name="Comma 45 2" xfId="5500"/>
    <cellStyle name="Comma 45 2 2" xfId="5501"/>
    <cellStyle name="Comma 45 3" xfId="5502"/>
    <cellStyle name="Comma 46" xfId="5503"/>
    <cellStyle name="Comma 46 2" xfId="5504"/>
    <cellStyle name="Comma 46 2 2" xfId="5505"/>
    <cellStyle name="Comma 46 3" xfId="5506"/>
    <cellStyle name="Comma 47" xfId="5507"/>
    <cellStyle name="Comma 47 2" xfId="5508"/>
    <cellStyle name="Comma 47 2 2" xfId="5509"/>
    <cellStyle name="Comma 47 3" xfId="5510"/>
    <cellStyle name="Comma 48" xfId="5511"/>
    <cellStyle name="Comma 48 2" xfId="5512"/>
    <cellStyle name="Comma 48 2 2" xfId="5513"/>
    <cellStyle name="Comma 48 3" xfId="5514"/>
    <cellStyle name="Comma 49" xfId="5515"/>
    <cellStyle name="Comma 49 10" xfId="5516"/>
    <cellStyle name="Comma 49 11" xfId="5517"/>
    <cellStyle name="Comma 49 12" xfId="5518"/>
    <cellStyle name="Comma 49 2" xfId="5519"/>
    <cellStyle name="Comma 49 2 10" xfId="5520"/>
    <cellStyle name="Comma 49 2 2" xfId="5521"/>
    <cellStyle name="Comma 49 2 2 2" xfId="5522"/>
    <cellStyle name="Comma 49 2 2 2 2" xfId="5523"/>
    <cellStyle name="Comma 49 2 2 2 2 2" xfId="5524"/>
    <cellStyle name="Comma 49 2 2 2 2 2 2" xfId="5525"/>
    <cellStyle name="Comma 49 2 2 2 2 2 3" xfId="5526"/>
    <cellStyle name="Comma 49 2 2 2 2 2 4" xfId="5527"/>
    <cellStyle name="Comma 49 2 2 2 2 3" xfId="5528"/>
    <cellStyle name="Comma 49 2 2 2 2 4" xfId="5529"/>
    <cellStyle name="Comma 49 2 2 2 2 5" xfId="5530"/>
    <cellStyle name="Comma 49 2 2 2 3" xfId="5531"/>
    <cellStyle name="Comma 49 2 2 2 3 2" xfId="5532"/>
    <cellStyle name="Comma 49 2 2 2 3 3" xfId="5533"/>
    <cellStyle name="Comma 49 2 2 2 3 4" xfId="5534"/>
    <cellStyle name="Comma 49 2 2 2 4" xfId="5535"/>
    <cellStyle name="Comma 49 2 2 2 5" xfId="5536"/>
    <cellStyle name="Comma 49 2 2 2 6" xfId="5537"/>
    <cellStyle name="Comma 49 2 2 3" xfId="5538"/>
    <cellStyle name="Comma 49 2 2 3 2" xfId="5539"/>
    <cellStyle name="Comma 49 2 2 3 2 2" xfId="5540"/>
    <cellStyle name="Comma 49 2 2 3 2 2 2" xfId="5541"/>
    <cellStyle name="Comma 49 2 2 3 2 2 3" xfId="5542"/>
    <cellStyle name="Comma 49 2 2 3 2 2 4" xfId="5543"/>
    <cellStyle name="Comma 49 2 2 3 2 3" xfId="5544"/>
    <cellStyle name="Comma 49 2 2 3 2 4" xfId="5545"/>
    <cellStyle name="Comma 49 2 2 3 2 5" xfId="5546"/>
    <cellStyle name="Comma 49 2 2 3 3" xfId="5547"/>
    <cellStyle name="Comma 49 2 2 3 3 2" xfId="5548"/>
    <cellStyle name="Comma 49 2 2 3 3 3" xfId="5549"/>
    <cellStyle name="Comma 49 2 2 3 3 4" xfId="5550"/>
    <cellStyle name="Comma 49 2 2 3 4" xfId="5551"/>
    <cellStyle name="Comma 49 2 2 3 5" xfId="5552"/>
    <cellStyle name="Comma 49 2 2 3 6" xfId="5553"/>
    <cellStyle name="Comma 49 2 2 4" xfId="5554"/>
    <cellStyle name="Comma 49 2 2 4 2" xfId="5555"/>
    <cellStyle name="Comma 49 2 2 4 2 2" xfId="5556"/>
    <cellStyle name="Comma 49 2 2 4 2 3" xfId="5557"/>
    <cellStyle name="Comma 49 2 2 4 2 4" xfId="5558"/>
    <cellStyle name="Comma 49 2 2 4 3" xfId="5559"/>
    <cellStyle name="Comma 49 2 2 4 4" xfId="5560"/>
    <cellStyle name="Comma 49 2 2 4 5" xfId="5561"/>
    <cellStyle name="Comma 49 2 2 5" xfId="5562"/>
    <cellStyle name="Comma 49 2 2 5 2" xfId="5563"/>
    <cellStyle name="Comma 49 2 2 5 3" xfId="5564"/>
    <cellStyle name="Comma 49 2 2 5 4" xfId="5565"/>
    <cellStyle name="Comma 49 2 2 6" xfId="5566"/>
    <cellStyle name="Comma 49 2 2 7" xfId="5567"/>
    <cellStyle name="Comma 49 2 2 8" xfId="5568"/>
    <cellStyle name="Comma 49 2 3" xfId="5569"/>
    <cellStyle name="Comma 49 2 3 2" xfId="5570"/>
    <cellStyle name="Comma 49 2 3 2 2" xfId="5571"/>
    <cellStyle name="Comma 49 2 3 2 2 2" xfId="5572"/>
    <cellStyle name="Comma 49 2 3 2 2 2 2" xfId="5573"/>
    <cellStyle name="Comma 49 2 3 2 2 2 3" xfId="5574"/>
    <cellStyle name="Comma 49 2 3 2 2 2 4" xfId="5575"/>
    <cellStyle name="Comma 49 2 3 2 2 3" xfId="5576"/>
    <cellStyle name="Comma 49 2 3 2 2 4" xfId="5577"/>
    <cellStyle name="Comma 49 2 3 2 2 5" xfId="5578"/>
    <cellStyle name="Comma 49 2 3 2 3" xfId="5579"/>
    <cellStyle name="Comma 49 2 3 2 3 2" xfId="5580"/>
    <cellStyle name="Comma 49 2 3 2 3 3" xfId="5581"/>
    <cellStyle name="Comma 49 2 3 2 3 4" xfId="5582"/>
    <cellStyle name="Comma 49 2 3 2 4" xfId="5583"/>
    <cellStyle name="Comma 49 2 3 2 5" xfId="5584"/>
    <cellStyle name="Comma 49 2 3 2 6" xfId="5585"/>
    <cellStyle name="Comma 49 2 3 3" xfId="5586"/>
    <cellStyle name="Comma 49 2 3 3 2" xfId="5587"/>
    <cellStyle name="Comma 49 2 3 3 2 2" xfId="5588"/>
    <cellStyle name="Comma 49 2 3 3 2 2 2" xfId="5589"/>
    <cellStyle name="Comma 49 2 3 3 2 2 3" xfId="5590"/>
    <cellStyle name="Comma 49 2 3 3 2 2 4" xfId="5591"/>
    <cellStyle name="Comma 49 2 3 3 2 3" xfId="5592"/>
    <cellStyle name="Comma 49 2 3 3 2 4" xfId="5593"/>
    <cellStyle name="Comma 49 2 3 3 2 5" xfId="5594"/>
    <cellStyle name="Comma 49 2 3 3 3" xfId="5595"/>
    <cellStyle name="Comma 49 2 3 3 3 2" xfId="5596"/>
    <cellStyle name="Comma 49 2 3 3 3 3" xfId="5597"/>
    <cellStyle name="Comma 49 2 3 3 3 4" xfId="5598"/>
    <cellStyle name="Comma 49 2 3 3 4" xfId="5599"/>
    <cellStyle name="Comma 49 2 3 3 5" xfId="5600"/>
    <cellStyle name="Comma 49 2 3 3 6" xfId="5601"/>
    <cellStyle name="Comma 49 2 3 4" xfId="5602"/>
    <cellStyle name="Comma 49 2 3 4 2" xfId="5603"/>
    <cellStyle name="Comma 49 2 3 4 2 2" xfId="5604"/>
    <cellStyle name="Comma 49 2 3 4 2 3" xfId="5605"/>
    <cellStyle name="Comma 49 2 3 4 2 4" xfId="5606"/>
    <cellStyle name="Comma 49 2 3 4 3" xfId="5607"/>
    <cellStyle name="Comma 49 2 3 4 4" xfId="5608"/>
    <cellStyle name="Comma 49 2 3 4 5" xfId="5609"/>
    <cellStyle name="Comma 49 2 3 5" xfId="5610"/>
    <cellStyle name="Comma 49 2 3 5 2" xfId="5611"/>
    <cellStyle name="Comma 49 2 3 5 3" xfId="5612"/>
    <cellStyle name="Comma 49 2 3 5 4" xfId="5613"/>
    <cellStyle name="Comma 49 2 3 6" xfId="5614"/>
    <cellStyle name="Comma 49 2 3 7" xfId="5615"/>
    <cellStyle name="Comma 49 2 3 8" xfId="5616"/>
    <cellStyle name="Comma 49 2 4" xfId="5617"/>
    <cellStyle name="Comma 49 2 4 2" xfId="5618"/>
    <cellStyle name="Comma 49 2 4 2 2" xfId="5619"/>
    <cellStyle name="Comma 49 2 4 2 2 2" xfId="5620"/>
    <cellStyle name="Comma 49 2 4 2 2 3" xfId="5621"/>
    <cellStyle name="Comma 49 2 4 2 2 4" xfId="5622"/>
    <cellStyle name="Comma 49 2 4 2 3" xfId="5623"/>
    <cellStyle name="Comma 49 2 4 2 4" xfId="5624"/>
    <cellStyle name="Comma 49 2 4 2 5" xfId="5625"/>
    <cellStyle name="Comma 49 2 4 3" xfId="5626"/>
    <cellStyle name="Comma 49 2 4 3 2" xfId="5627"/>
    <cellStyle name="Comma 49 2 4 3 3" xfId="5628"/>
    <cellStyle name="Comma 49 2 4 3 4" xfId="5629"/>
    <cellStyle name="Comma 49 2 4 4" xfId="5630"/>
    <cellStyle name="Comma 49 2 4 5" xfId="5631"/>
    <cellStyle name="Comma 49 2 4 6" xfId="5632"/>
    <cellStyle name="Comma 49 2 5" xfId="5633"/>
    <cellStyle name="Comma 49 2 5 2" xfId="5634"/>
    <cellStyle name="Comma 49 2 5 2 2" xfId="5635"/>
    <cellStyle name="Comma 49 2 5 2 2 2" xfId="5636"/>
    <cellStyle name="Comma 49 2 5 2 2 3" xfId="5637"/>
    <cellStyle name="Comma 49 2 5 2 2 4" xfId="5638"/>
    <cellStyle name="Comma 49 2 5 2 3" xfId="5639"/>
    <cellStyle name="Comma 49 2 5 2 4" xfId="5640"/>
    <cellStyle name="Comma 49 2 5 2 5" xfId="5641"/>
    <cellStyle name="Comma 49 2 5 3" xfId="5642"/>
    <cellStyle name="Comma 49 2 5 3 2" xfId="5643"/>
    <cellStyle name="Comma 49 2 5 3 3" xfId="5644"/>
    <cellStyle name="Comma 49 2 5 3 4" xfId="5645"/>
    <cellStyle name="Comma 49 2 5 4" xfId="5646"/>
    <cellStyle name="Comma 49 2 5 5" xfId="5647"/>
    <cellStyle name="Comma 49 2 5 6" xfId="5648"/>
    <cellStyle name="Comma 49 2 6" xfId="5649"/>
    <cellStyle name="Comma 49 2 6 2" xfId="5650"/>
    <cellStyle name="Comma 49 2 6 2 2" xfId="5651"/>
    <cellStyle name="Comma 49 2 6 2 3" xfId="5652"/>
    <cellStyle name="Comma 49 2 6 2 4" xfId="5653"/>
    <cellStyle name="Comma 49 2 6 3" xfId="5654"/>
    <cellStyle name="Comma 49 2 6 4" xfId="5655"/>
    <cellStyle name="Comma 49 2 6 5" xfId="5656"/>
    <cellStyle name="Comma 49 2 7" xfId="5657"/>
    <cellStyle name="Comma 49 2 7 2" xfId="5658"/>
    <cellStyle name="Comma 49 2 7 3" xfId="5659"/>
    <cellStyle name="Comma 49 2 7 4" xfId="5660"/>
    <cellStyle name="Comma 49 2 8" xfId="5661"/>
    <cellStyle name="Comma 49 2 9" xfId="5662"/>
    <cellStyle name="Comma 49 3" xfId="5663"/>
    <cellStyle name="Comma 49 3 10" xfId="5664"/>
    <cellStyle name="Comma 49 3 2" xfId="5665"/>
    <cellStyle name="Comma 49 3 2 2" xfId="5666"/>
    <cellStyle name="Comma 49 3 2 2 2" xfId="5667"/>
    <cellStyle name="Comma 49 3 2 2 2 2" xfId="5668"/>
    <cellStyle name="Comma 49 3 2 2 2 2 2" xfId="5669"/>
    <cellStyle name="Comma 49 3 2 2 2 2 3" xfId="5670"/>
    <cellStyle name="Comma 49 3 2 2 2 2 4" xfId="5671"/>
    <cellStyle name="Comma 49 3 2 2 2 3" xfId="5672"/>
    <cellStyle name="Comma 49 3 2 2 2 4" xfId="5673"/>
    <cellStyle name="Comma 49 3 2 2 2 5" xfId="5674"/>
    <cellStyle name="Comma 49 3 2 2 3" xfId="5675"/>
    <cellStyle name="Comma 49 3 2 2 3 2" xfId="5676"/>
    <cellStyle name="Comma 49 3 2 2 3 3" xfId="5677"/>
    <cellStyle name="Comma 49 3 2 2 3 4" xfId="5678"/>
    <cellStyle name="Comma 49 3 2 2 4" xfId="5679"/>
    <cellStyle name="Comma 49 3 2 2 5" xfId="5680"/>
    <cellStyle name="Comma 49 3 2 2 6" xfId="5681"/>
    <cellStyle name="Comma 49 3 2 3" xfId="5682"/>
    <cellStyle name="Comma 49 3 2 3 2" xfId="5683"/>
    <cellStyle name="Comma 49 3 2 3 2 2" xfId="5684"/>
    <cellStyle name="Comma 49 3 2 3 2 2 2" xfId="5685"/>
    <cellStyle name="Comma 49 3 2 3 2 2 3" xfId="5686"/>
    <cellStyle name="Comma 49 3 2 3 2 2 4" xfId="5687"/>
    <cellStyle name="Comma 49 3 2 3 2 3" xfId="5688"/>
    <cellStyle name="Comma 49 3 2 3 2 4" xfId="5689"/>
    <cellStyle name="Comma 49 3 2 3 2 5" xfId="5690"/>
    <cellStyle name="Comma 49 3 2 3 3" xfId="5691"/>
    <cellStyle name="Comma 49 3 2 3 3 2" xfId="5692"/>
    <cellStyle name="Comma 49 3 2 3 3 3" xfId="5693"/>
    <cellStyle name="Comma 49 3 2 3 3 4" xfId="5694"/>
    <cellStyle name="Comma 49 3 2 3 4" xfId="5695"/>
    <cellStyle name="Comma 49 3 2 3 5" xfId="5696"/>
    <cellStyle name="Comma 49 3 2 3 6" xfId="5697"/>
    <cellStyle name="Comma 49 3 2 4" xfId="5698"/>
    <cellStyle name="Comma 49 3 2 4 2" xfId="5699"/>
    <cellStyle name="Comma 49 3 2 4 2 2" xfId="5700"/>
    <cellStyle name="Comma 49 3 2 4 2 3" xfId="5701"/>
    <cellStyle name="Comma 49 3 2 4 2 4" xfId="5702"/>
    <cellStyle name="Comma 49 3 2 4 3" xfId="5703"/>
    <cellStyle name="Comma 49 3 2 4 4" xfId="5704"/>
    <cellStyle name="Comma 49 3 2 4 5" xfId="5705"/>
    <cellStyle name="Comma 49 3 2 5" xfId="5706"/>
    <cellStyle name="Comma 49 3 2 5 2" xfId="5707"/>
    <cellStyle name="Comma 49 3 2 5 3" xfId="5708"/>
    <cellStyle name="Comma 49 3 2 5 4" xfId="5709"/>
    <cellStyle name="Comma 49 3 2 6" xfId="5710"/>
    <cellStyle name="Comma 49 3 2 7" xfId="5711"/>
    <cellStyle name="Comma 49 3 2 8" xfId="5712"/>
    <cellStyle name="Comma 49 3 3" xfId="5713"/>
    <cellStyle name="Comma 49 3 3 2" xfId="5714"/>
    <cellStyle name="Comma 49 3 3 2 2" xfId="5715"/>
    <cellStyle name="Comma 49 3 3 2 2 2" xfId="5716"/>
    <cellStyle name="Comma 49 3 3 2 2 2 2" xfId="5717"/>
    <cellStyle name="Comma 49 3 3 2 2 2 3" xfId="5718"/>
    <cellStyle name="Comma 49 3 3 2 2 2 4" xfId="5719"/>
    <cellStyle name="Comma 49 3 3 2 2 3" xfId="5720"/>
    <cellStyle name="Comma 49 3 3 2 2 4" xfId="5721"/>
    <cellStyle name="Comma 49 3 3 2 2 5" xfId="5722"/>
    <cellStyle name="Comma 49 3 3 2 3" xfId="5723"/>
    <cellStyle name="Comma 49 3 3 2 3 2" xfId="5724"/>
    <cellStyle name="Comma 49 3 3 2 3 3" xfId="5725"/>
    <cellStyle name="Comma 49 3 3 2 3 4" xfId="5726"/>
    <cellStyle name="Comma 49 3 3 2 4" xfId="5727"/>
    <cellStyle name="Comma 49 3 3 2 5" xfId="5728"/>
    <cellStyle name="Comma 49 3 3 2 6" xfId="5729"/>
    <cellStyle name="Comma 49 3 3 3" xfId="5730"/>
    <cellStyle name="Comma 49 3 3 3 2" xfId="5731"/>
    <cellStyle name="Comma 49 3 3 3 2 2" xfId="5732"/>
    <cellStyle name="Comma 49 3 3 3 2 2 2" xfId="5733"/>
    <cellStyle name="Comma 49 3 3 3 2 2 3" xfId="5734"/>
    <cellStyle name="Comma 49 3 3 3 2 2 4" xfId="5735"/>
    <cellStyle name="Comma 49 3 3 3 2 3" xfId="5736"/>
    <cellStyle name="Comma 49 3 3 3 2 4" xfId="5737"/>
    <cellStyle name="Comma 49 3 3 3 2 5" xfId="5738"/>
    <cellStyle name="Comma 49 3 3 3 3" xfId="5739"/>
    <cellStyle name="Comma 49 3 3 3 3 2" xfId="5740"/>
    <cellStyle name="Comma 49 3 3 3 3 3" xfId="5741"/>
    <cellStyle name="Comma 49 3 3 3 3 4" xfId="5742"/>
    <cellStyle name="Comma 49 3 3 3 4" xfId="5743"/>
    <cellStyle name="Comma 49 3 3 3 5" xfId="5744"/>
    <cellStyle name="Comma 49 3 3 3 6" xfId="5745"/>
    <cellStyle name="Comma 49 3 3 4" xfId="5746"/>
    <cellStyle name="Comma 49 3 3 4 2" xfId="5747"/>
    <cellStyle name="Comma 49 3 3 4 2 2" xfId="5748"/>
    <cellStyle name="Comma 49 3 3 4 2 3" xfId="5749"/>
    <cellStyle name="Comma 49 3 3 4 2 4" xfId="5750"/>
    <cellStyle name="Comma 49 3 3 4 3" xfId="5751"/>
    <cellStyle name="Comma 49 3 3 4 4" xfId="5752"/>
    <cellStyle name="Comma 49 3 3 4 5" xfId="5753"/>
    <cellStyle name="Comma 49 3 3 5" xfId="5754"/>
    <cellStyle name="Comma 49 3 3 5 2" xfId="5755"/>
    <cellStyle name="Comma 49 3 3 5 3" xfId="5756"/>
    <cellStyle name="Comma 49 3 3 5 4" xfId="5757"/>
    <cellStyle name="Comma 49 3 3 6" xfId="5758"/>
    <cellStyle name="Comma 49 3 3 7" xfId="5759"/>
    <cellStyle name="Comma 49 3 3 8" xfId="5760"/>
    <cellStyle name="Comma 49 3 4" xfId="5761"/>
    <cellStyle name="Comma 49 3 4 2" xfId="5762"/>
    <cellStyle name="Comma 49 3 4 2 2" xfId="5763"/>
    <cellStyle name="Comma 49 3 4 2 2 2" xfId="5764"/>
    <cellStyle name="Comma 49 3 4 2 2 3" xfId="5765"/>
    <cellStyle name="Comma 49 3 4 2 2 4" xfId="5766"/>
    <cellStyle name="Comma 49 3 4 2 3" xfId="5767"/>
    <cellStyle name="Comma 49 3 4 2 4" xfId="5768"/>
    <cellStyle name="Comma 49 3 4 2 5" xfId="5769"/>
    <cellStyle name="Comma 49 3 4 3" xfId="5770"/>
    <cellStyle name="Comma 49 3 4 3 2" xfId="5771"/>
    <cellStyle name="Comma 49 3 4 3 3" xfId="5772"/>
    <cellStyle name="Comma 49 3 4 3 4" xfId="5773"/>
    <cellStyle name="Comma 49 3 4 4" xfId="5774"/>
    <cellStyle name="Comma 49 3 4 5" xfId="5775"/>
    <cellStyle name="Comma 49 3 4 6" xfId="5776"/>
    <cellStyle name="Comma 49 3 5" xfId="5777"/>
    <cellStyle name="Comma 49 3 5 2" xfId="5778"/>
    <cellStyle name="Comma 49 3 5 2 2" xfId="5779"/>
    <cellStyle name="Comma 49 3 5 2 2 2" xfId="5780"/>
    <cellStyle name="Comma 49 3 5 2 2 3" xfId="5781"/>
    <cellStyle name="Comma 49 3 5 2 2 4" xfId="5782"/>
    <cellStyle name="Comma 49 3 5 2 3" xfId="5783"/>
    <cellStyle name="Comma 49 3 5 2 4" xfId="5784"/>
    <cellStyle name="Comma 49 3 5 2 5" xfId="5785"/>
    <cellStyle name="Comma 49 3 5 3" xfId="5786"/>
    <cellStyle name="Comma 49 3 5 3 2" xfId="5787"/>
    <cellStyle name="Comma 49 3 5 3 3" xfId="5788"/>
    <cellStyle name="Comma 49 3 5 3 4" xfId="5789"/>
    <cellStyle name="Comma 49 3 5 4" xfId="5790"/>
    <cellStyle name="Comma 49 3 5 5" xfId="5791"/>
    <cellStyle name="Comma 49 3 5 6" xfId="5792"/>
    <cellStyle name="Comma 49 3 6" xfId="5793"/>
    <cellStyle name="Comma 49 3 6 2" xfId="5794"/>
    <cellStyle name="Comma 49 3 6 2 2" xfId="5795"/>
    <cellStyle name="Comma 49 3 6 2 3" xfId="5796"/>
    <cellStyle name="Comma 49 3 6 2 4" xfId="5797"/>
    <cellStyle name="Comma 49 3 6 3" xfId="5798"/>
    <cellStyle name="Comma 49 3 6 4" xfId="5799"/>
    <cellStyle name="Comma 49 3 6 5" xfId="5800"/>
    <cellStyle name="Comma 49 3 7" xfId="5801"/>
    <cellStyle name="Comma 49 3 7 2" xfId="5802"/>
    <cellStyle name="Comma 49 3 7 3" xfId="5803"/>
    <cellStyle name="Comma 49 3 7 4" xfId="5804"/>
    <cellStyle name="Comma 49 3 8" xfId="5805"/>
    <cellStyle name="Comma 49 3 9" xfId="5806"/>
    <cellStyle name="Comma 49 4" xfId="5807"/>
    <cellStyle name="Comma 49 4 2" xfId="5808"/>
    <cellStyle name="Comma 49 4 2 2" xfId="5809"/>
    <cellStyle name="Comma 49 4 2 2 2" xfId="5810"/>
    <cellStyle name="Comma 49 4 2 2 2 2" xfId="5811"/>
    <cellStyle name="Comma 49 4 2 2 2 3" xfId="5812"/>
    <cellStyle name="Comma 49 4 2 2 2 4" xfId="5813"/>
    <cellStyle name="Comma 49 4 2 2 3" xfId="5814"/>
    <cellStyle name="Comma 49 4 2 2 4" xfId="5815"/>
    <cellStyle name="Comma 49 4 2 2 5" xfId="5816"/>
    <cellStyle name="Comma 49 4 2 3" xfId="5817"/>
    <cellStyle name="Comma 49 4 2 3 2" xfId="5818"/>
    <cellStyle name="Comma 49 4 2 3 3" xfId="5819"/>
    <cellStyle name="Comma 49 4 2 3 4" xfId="5820"/>
    <cellStyle name="Comma 49 4 2 4" xfId="5821"/>
    <cellStyle name="Comma 49 4 2 5" xfId="5822"/>
    <cellStyle name="Comma 49 4 2 6" xfId="5823"/>
    <cellStyle name="Comma 49 4 3" xfId="5824"/>
    <cellStyle name="Comma 49 4 3 2" xfId="5825"/>
    <cellStyle name="Comma 49 4 3 2 2" xfId="5826"/>
    <cellStyle name="Comma 49 4 3 2 2 2" xfId="5827"/>
    <cellStyle name="Comma 49 4 3 2 2 3" xfId="5828"/>
    <cellStyle name="Comma 49 4 3 2 2 4" xfId="5829"/>
    <cellStyle name="Comma 49 4 3 2 3" xfId="5830"/>
    <cellStyle name="Comma 49 4 3 2 4" xfId="5831"/>
    <cellStyle name="Comma 49 4 3 2 5" xfId="5832"/>
    <cellStyle name="Comma 49 4 3 3" xfId="5833"/>
    <cellStyle name="Comma 49 4 3 3 2" xfId="5834"/>
    <cellStyle name="Comma 49 4 3 3 3" xfId="5835"/>
    <cellStyle name="Comma 49 4 3 3 4" xfId="5836"/>
    <cellStyle name="Comma 49 4 3 4" xfId="5837"/>
    <cellStyle name="Comma 49 4 3 5" xfId="5838"/>
    <cellStyle name="Comma 49 4 3 6" xfId="5839"/>
    <cellStyle name="Comma 49 4 4" xfId="5840"/>
    <cellStyle name="Comma 49 4 4 2" xfId="5841"/>
    <cellStyle name="Comma 49 4 4 2 2" xfId="5842"/>
    <cellStyle name="Comma 49 4 4 2 3" xfId="5843"/>
    <cellStyle name="Comma 49 4 4 2 4" xfId="5844"/>
    <cellStyle name="Comma 49 4 4 3" xfId="5845"/>
    <cellStyle name="Comma 49 4 4 4" xfId="5846"/>
    <cellStyle name="Comma 49 4 4 5" xfId="5847"/>
    <cellStyle name="Comma 49 4 5" xfId="5848"/>
    <cellStyle name="Comma 49 4 5 2" xfId="5849"/>
    <cellStyle name="Comma 49 4 5 3" xfId="5850"/>
    <cellStyle name="Comma 49 4 5 4" xfId="5851"/>
    <cellStyle name="Comma 49 4 6" xfId="5852"/>
    <cellStyle name="Comma 49 4 7" xfId="5853"/>
    <cellStyle name="Comma 49 4 8" xfId="5854"/>
    <cellStyle name="Comma 49 5" xfId="5855"/>
    <cellStyle name="Comma 49 5 2" xfId="5856"/>
    <cellStyle name="Comma 49 5 2 2" xfId="5857"/>
    <cellStyle name="Comma 49 5 2 2 2" xfId="5858"/>
    <cellStyle name="Comma 49 5 2 2 2 2" xfId="5859"/>
    <cellStyle name="Comma 49 5 2 2 2 3" xfId="5860"/>
    <cellStyle name="Comma 49 5 2 2 2 4" xfId="5861"/>
    <cellStyle name="Comma 49 5 2 2 3" xfId="5862"/>
    <cellStyle name="Comma 49 5 2 2 4" xfId="5863"/>
    <cellStyle name="Comma 49 5 2 2 5" xfId="5864"/>
    <cellStyle name="Comma 49 5 2 3" xfId="5865"/>
    <cellStyle name="Comma 49 5 2 3 2" xfId="5866"/>
    <cellStyle name="Comma 49 5 2 3 3" xfId="5867"/>
    <cellStyle name="Comma 49 5 2 3 4" xfId="5868"/>
    <cellStyle name="Comma 49 5 2 4" xfId="5869"/>
    <cellStyle name="Comma 49 5 2 5" xfId="5870"/>
    <cellStyle name="Comma 49 5 2 6" xfId="5871"/>
    <cellStyle name="Comma 49 5 3" xfId="5872"/>
    <cellStyle name="Comma 49 5 3 2" xfId="5873"/>
    <cellStyle name="Comma 49 5 3 2 2" xfId="5874"/>
    <cellStyle name="Comma 49 5 3 2 2 2" xfId="5875"/>
    <cellStyle name="Comma 49 5 3 2 2 3" xfId="5876"/>
    <cellStyle name="Comma 49 5 3 2 2 4" xfId="5877"/>
    <cellStyle name="Comma 49 5 3 2 3" xfId="5878"/>
    <cellStyle name="Comma 49 5 3 2 4" xfId="5879"/>
    <cellStyle name="Comma 49 5 3 2 5" xfId="5880"/>
    <cellStyle name="Comma 49 5 3 3" xfId="5881"/>
    <cellStyle name="Comma 49 5 3 3 2" xfId="5882"/>
    <cellStyle name="Comma 49 5 3 3 3" xfId="5883"/>
    <cellStyle name="Comma 49 5 3 3 4" xfId="5884"/>
    <cellStyle name="Comma 49 5 3 4" xfId="5885"/>
    <cellStyle name="Comma 49 5 3 5" xfId="5886"/>
    <cellStyle name="Comma 49 5 3 6" xfId="5887"/>
    <cellStyle name="Comma 49 5 4" xfId="5888"/>
    <cellStyle name="Comma 49 5 4 2" xfId="5889"/>
    <cellStyle name="Comma 49 5 4 2 2" xfId="5890"/>
    <cellStyle name="Comma 49 5 4 2 3" xfId="5891"/>
    <cellStyle name="Comma 49 5 4 2 4" xfId="5892"/>
    <cellStyle name="Comma 49 5 4 3" xfId="5893"/>
    <cellStyle name="Comma 49 5 4 4" xfId="5894"/>
    <cellStyle name="Comma 49 5 4 5" xfId="5895"/>
    <cellStyle name="Comma 49 5 5" xfId="5896"/>
    <cellStyle name="Comma 49 5 5 2" xfId="5897"/>
    <cellStyle name="Comma 49 5 5 3" xfId="5898"/>
    <cellStyle name="Comma 49 5 5 4" xfId="5899"/>
    <cellStyle name="Comma 49 5 6" xfId="5900"/>
    <cellStyle name="Comma 49 5 7" xfId="5901"/>
    <cellStyle name="Comma 49 5 8" xfId="5902"/>
    <cellStyle name="Comma 49 6" xfId="5903"/>
    <cellStyle name="Comma 49 6 2" xfId="5904"/>
    <cellStyle name="Comma 49 6 2 2" xfId="5905"/>
    <cellStyle name="Comma 49 6 2 2 2" xfId="5906"/>
    <cellStyle name="Comma 49 6 2 2 3" xfId="5907"/>
    <cellStyle name="Comma 49 6 2 2 4" xfId="5908"/>
    <cellStyle name="Comma 49 6 2 3" xfId="5909"/>
    <cellStyle name="Comma 49 6 2 4" xfId="5910"/>
    <cellStyle name="Comma 49 6 2 5" xfId="5911"/>
    <cellStyle name="Comma 49 6 3" xfId="5912"/>
    <cellStyle name="Comma 49 6 3 2" xfId="5913"/>
    <cellStyle name="Comma 49 6 3 3" xfId="5914"/>
    <cellStyle name="Comma 49 6 3 4" xfId="5915"/>
    <cellStyle name="Comma 49 6 4" xfId="5916"/>
    <cellStyle name="Comma 49 6 5" xfId="5917"/>
    <cellStyle name="Comma 49 6 6" xfId="5918"/>
    <cellStyle name="Comma 49 7" xfId="5919"/>
    <cellStyle name="Comma 49 7 2" xfId="5920"/>
    <cellStyle name="Comma 49 7 2 2" xfId="5921"/>
    <cellStyle name="Comma 49 7 2 2 2" xfId="5922"/>
    <cellStyle name="Comma 49 7 2 2 3" xfId="5923"/>
    <cellStyle name="Comma 49 7 2 2 4" xfId="5924"/>
    <cellStyle name="Comma 49 7 2 3" xfId="5925"/>
    <cellStyle name="Comma 49 7 2 4" xfId="5926"/>
    <cellStyle name="Comma 49 7 2 5" xfId="5927"/>
    <cellStyle name="Comma 49 7 3" xfId="5928"/>
    <cellStyle name="Comma 49 7 3 2" xfId="5929"/>
    <cellStyle name="Comma 49 7 3 3" xfId="5930"/>
    <cellStyle name="Comma 49 7 3 4" xfId="5931"/>
    <cellStyle name="Comma 49 7 4" xfId="5932"/>
    <cellStyle name="Comma 49 7 5" xfId="5933"/>
    <cellStyle name="Comma 49 7 6" xfId="5934"/>
    <cellStyle name="Comma 49 8" xfId="5935"/>
    <cellStyle name="Comma 49 8 2" xfId="5936"/>
    <cellStyle name="Comma 49 8 2 2" xfId="5937"/>
    <cellStyle name="Comma 49 8 2 3" xfId="5938"/>
    <cellStyle name="Comma 49 8 2 4" xfId="5939"/>
    <cellStyle name="Comma 49 8 3" xfId="5940"/>
    <cellStyle name="Comma 49 8 4" xfId="5941"/>
    <cellStyle name="Comma 49 8 5" xfId="5942"/>
    <cellStyle name="Comma 49 9" xfId="5943"/>
    <cellStyle name="Comma 49 9 2" xfId="5944"/>
    <cellStyle name="Comma 49 9 3" xfId="5945"/>
    <cellStyle name="Comma 49 9 4" xfId="5946"/>
    <cellStyle name="Comma 5" xfId="5947"/>
    <cellStyle name="Comma 5 2" xfId="5948"/>
    <cellStyle name="Comma 5 2 2" xfId="5949"/>
    <cellStyle name="Comma 5 2 2 2" xfId="5950"/>
    <cellStyle name="Comma 5 2 3" xfId="5951"/>
    <cellStyle name="Comma 5 2 3 2" xfId="5952"/>
    <cellStyle name="Comma 5 3" xfId="5953"/>
    <cellStyle name="Comma 5 3 2" xfId="5954"/>
    <cellStyle name="Comma 5 4" xfId="5955"/>
    <cellStyle name="Comma 50" xfId="5956"/>
    <cellStyle name="Comma 50 2" xfId="5957"/>
    <cellStyle name="Comma 51" xfId="5958"/>
    <cellStyle name="Comma 51 2" xfId="5959"/>
    <cellStyle name="Comma 51 2 2" xfId="5960"/>
    <cellStyle name="Comma 52" xfId="5961"/>
    <cellStyle name="Comma 52 2" xfId="5962"/>
    <cellStyle name="Comma 53" xfId="5963"/>
    <cellStyle name="Comma 53 10" xfId="5964"/>
    <cellStyle name="Comma 53 11" xfId="5965"/>
    <cellStyle name="Comma 53 12" xfId="5966"/>
    <cellStyle name="Comma 53 2" xfId="5967"/>
    <cellStyle name="Comma 53 2 10" xfId="5968"/>
    <cellStyle name="Comma 53 2 2" xfId="5969"/>
    <cellStyle name="Comma 53 2 2 2" xfId="5970"/>
    <cellStyle name="Comma 53 2 2 2 2" xfId="5971"/>
    <cellStyle name="Comma 53 2 2 2 2 2" xfId="5972"/>
    <cellStyle name="Comma 53 2 2 2 2 2 2" xfId="5973"/>
    <cellStyle name="Comma 53 2 2 2 2 2 3" xfId="5974"/>
    <cellStyle name="Comma 53 2 2 2 2 2 4" xfId="5975"/>
    <cellStyle name="Comma 53 2 2 2 2 3" xfId="5976"/>
    <cellStyle name="Comma 53 2 2 2 2 4" xfId="5977"/>
    <cellStyle name="Comma 53 2 2 2 2 5" xfId="5978"/>
    <cellStyle name="Comma 53 2 2 2 3" xfId="5979"/>
    <cellStyle name="Comma 53 2 2 2 3 2" xfId="5980"/>
    <cellStyle name="Comma 53 2 2 2 3 3" xfId="5981"/>
    <cellStyle name="Comma 53 2 2 2 3 4" xfId="5982"/>
    <cellStyle name="Comma 53 2 2 2 4" xfId="5983"/>
    <cellStyle name="Comma 53 2 2 2 5" xfId="5984"/>
    <cellStyle name="Comma 53 2 2 2 6" xfId="5985"/>
    <cellStyle name="Comma 53 2 2 3" xfId="5986"/>
    <cellStyle name="Comma 53 2 2 3 2" xfId="5987"/>
    <cellStyle name="Comma 53 2 2 3 2 2" xfId="5988"/>
    <cellStyle name="Comma 53 2 2 3 2 2 2" xfId="5989"/>
    <cellStyle name="Comma 53 2 2 3 2 2 3" xfId="5990"/>
    <cellStyle name="Comma 53 2 2 3 2 2 4" xfId="5991"/>
    <cellStyle name="Comma 53 2 2 3 2 3" xfId="5992"/>
    <cellStyle name="Comma 53 2 2 3 2 4" xfId="5993"/>
    <cellStyle name="Comma 53 2 2 3 2 5" xfId="5994"/>
    <cellStyle name="Comma 53 2 2 3 3" xfId="5995"/>
    <cellStyle name="Comma 53 2 2 3 3 2" xfId="5996"/>
    <cellStyle name="Comma 53 2 2 3 3 3" xfId="5997"/>
    <cellStyle name="Comma 53 2 2 3 3 4" xfId="5998"/>
    <cellStyle name="Comma 53 2 2 3 4" xfId="5999"/>
    <cellStyle name="Comma 53 2 2 3 5" xfId="6000"/>
    <cellStyle name="Comma 53 2 2 3 6" xfId="6001"/>
    <cellStyle name="Comma 53 2 2 4" xfId="6002"/>
    <cellStyle name="Comma 53 2 2 4 2" xfId="6003"/>
    <cellStyle name="Comma 53 2 2 4 2 2" xfId="6004"/>
    <cellStyle name="Comma 53 2 2 4 2 3" xfId="6005"/>
    <cellStyle name="Comma 53 2 2 4 2 4" xfId="6006"/>
    <cellStyle name="Comma 53 2 2 4 3" xfId="6007"/>
    <cellStyle name="Comma 53 2 2 4 4" xfId="6008"/>
    <cellStyle name="Comma 53 2 2 4 5" xfId="6009"/>
    <cellStyle name="Comma 53 2 2 5" xfId="6010"/>
    <cellStyle name="Comma 53 2 2 5 2" xfId="6011"/>
    <cellStyle name="Comma 53 2 2 5 3" xfId="6012"/>
    <cellStyle name="Comma 53 2 2 5 4" xfId="6013"/>
    <cellStyle name="Comma 53 2 2 6" xfId="6014"/>
    <cellStyle name="Comma 53 2 2 7" xfId="6015"/>
    <cellStyle name="Comma 53 2 2 8" xfId="6016"/>
    <cellStyle name="Comma 53 2 3" xfId="6017"/>
    <cellStyle name="Comma 53 2 3 2" xfId="6018"/>
    <cellStyle name="Comma 53 2 3 2 2" xfId="6019"/>
    <cellStyle name="Comma 53 2 3 2 2 2" xfId="6020"/>
    <cellStyle name="Comma 53 2 3 2 2 2 2" xfId="6021"/>
    <cellStyle name="Comma 53 2 3 2 2 2 3" xfId="6022"/>
    <cellStyle name="Comma 53 2 3 2 2 2 4" xfId="6023"/>
    <cellStyle name="Comma 53 2 3 2 2 3" xfId="6024"/>
    <cellStyle name="Comma 53 2 3 2 2 4" xfId="6025"/>
    <cellStyle name="Comma 53 2 3 2 2 5" xfId="6026"/>
    <cellStyle name="Comma 53 2 3 2 3" xfId="6027"/>
    <cellStyle name="Comma 53 2 3 2 3 2" xfId="6028"/>
    <cellStyle name="Comma 53 2 3 2 3 3" xfId="6029"/>
    <cellStyle name="Comma 53 2 3 2 3 4" xfId="6030"/>
    <cellStyle name="Comma 53 2 3 2 4" xfId="6031"/>
    <cellStyle name="Comma 53 2 3 2 5" xfId="6032"/>
    <cellStyle name="Comma 53 2 3 2 6" xfId="6033"/>
    <cellStyle name="Comma 53 2 3 3" xfId="6034"/>
    <cellStyle name="Comma 53 2 3 3 2" xfId="6035"/>
    <cellStyle name="Comma 53 2 3 3 2 2" xfId="6036"/>
    <cellStyle name="Comma 53 2 3 3 2 2 2" xfId="6037"/>
    <cellStyle name="Comma 53 2 3 3 2 2 3" xfId="6038"/>
    <cellStyle name="Comma 53 2 3 3 2 2 4" xfId="6039"/>
    <cellStyle name="Comma 53 2 3 3 2 3" xfId="6040"/>
    <cellStyle name="Comma 53 2 3 3 2 4" xfId="6041"/>
    <cellStyle name="Comma 53 2 3 3 2 5" xfId="6042"/>
    <cellStyle name="Comma 53 2 3 3 3" xfId="6043"/>
    <cellStyle name="Comma 53 2 3 3 3 2" xfId="6044"/>
    <cellStyle name="Comma 53 2 3 3 3 3" xfId="6045"/>
    <cellStyle name="Comma 53 2 3 3 3 4" xfId="6046"/>
    <cellStyle name="Comma 53 2 3 3 4" xfId="6047"/>
    <cellStyle name="Comma 53 2 3 3 5" xfId="6048"/>
    <cellStyle name="Comma 53 2 3 3 6" xfId="6049"/>
    <cellStyle name="Comma 53 2 3 4" xfId="6050"/>
    <cellStyle name="Comma 53 2 3 4 2" xfId="6051"/>
    <cellStyle name="Comma 53 2 3 4 2 2" xfId="6052"/>
    <cellStyle name="Comma 53 2 3 4 2 3" xfId="6053"/>
    <cellStyle name="Comma 53 2 3 4 2 4" xfId="6054"/>
    <cellStyle name="Comma 53 2 3 4 3" xfId="6055"/>
    <cellStyle name="Comma 53 2 3 4 4" xfId="6056"/>
    <cellStyle name="Comma 53 2 3 4 5" xfId="6057"/>
    <cellStyle name="Comma 53 2 3 5" xfId="6058"/>
    <cellStyle name="Comma 53 2 3 5 2" xfId="6059"/>
    <cellStyle name="Comma 53 2 3 5 3" xfId="6060"/>
    <cellStyle name="Comma 53 2 3 5 4" xfId="6061"/>
    <cellStyle name="Comma 53 2 3 6" xfId="6062"/>
    <cellStyle name="Comma 53 2 3 7" xfId="6063"/>
    <cellStyle name="Comma 53 2 3 8" xfId="6064"/>
    <cellStyle name="Comma 53 2 4" xfId="6065"/>
    <cellStyle name="Comma 53 2 4 2" xfId="6066"/>
    <cellStyle name="Comma 53 2 4 2 2" xfId="6067"/>
    <cellStyle name="Comma 53 2 4 2 2 2" xfId="6068"/>
    <cellStyle name="Comma 53 2 4 2 2 3" xfId="6069"/>
    <cellStyle name="Comma 53 2 4 2 2 4" xfId="6070"/>
    <cellStyle name="Comma 53 2 4 2 3" xfId="6071"/>
    <cellStyle name="Comma 53 2 4 2 4" xfId="6072"/>
    <cellStyle name="Comma 53 2 4 2 5" xfId="6073"/>
    <cellStyle name="Comma 53 2 4 3" xfId="6074"/>
    <cellStyle name="Comma 53 2 4 3 2" xfId="6075"/>
    <cellStyle name="Comma 53 2 4 3 3" xfId="6076"/>
    <cellStyle name="Comma 53 2 4 3 4" xfId="6077"/>
    <cellStyle name="Comma 53 2 4 4" xfId="6078"/>
    <cellStyle name="Comma 53 2 4 5" xfId="6079"/>
    <cellStyle name="Comma 53 2 4 6" xfId="6080"/>
    <cellStyle name="Comma 53 2 5" xfId="6081"/>
    <cellStyle name="Comma 53 2 5 2" xfId="6082"/>
    <cellStyle name="Comma 53 2 5 2 2" xfId="6083"/>
    <cellStyle name="Comma 53 2 5 2 2 2" xfId="6084"/>
    <cellStyle name="Comma 53 2 5 2 2 3" xfId="6085"/>
    <cellStyle name="Comma 53 2 5 2 2 4" xfId="6086"/>
    <cellStyle name="Comma 53 2 5 2 3" xfId="6087"/>
    <cellStyle name="Comma 53 2 5 2 4" xfId="6088"/>
    <cellStyle name="Comma 53 2 5 2 5" xfId="6089"/>
    <cellStyle name="Comma 53 2 5 3" xfId="6090"/>
    <cellStyle name="Comma 53 2 5 3 2" xfId="6091"/>
    <cellStyle name="Comma 53 2 5 3 3" xfId="6092"/>
    <cellStyle name="Comma 53 2 5 3 4" xfId="6093"/>
    <cellStyle name="Comma 53 2 5 4" xfId="6094"/>
    <cellStyle name="Comma 53 2 5 5" xfId="6095"/>
    <cellStyle name="Comma 53 2 5 6" xfId="6096"/>
    <cellStyle name="Comma 53 2 6" xfId="6097"/>
    <cellStyle name="Comma 53 2 6 2" xfId="6098"/>
    <cellStyle name="Comma 53 2 6 2 2" xfId="6099"/>
    <cellStyle name="Comma 53 2 6 2 3" xfId="6100"/>
    <cellStyle name="Comma 53 2 6 2 4" xfId="6101"/>
    <cellStyle name="Comma 53 2 6 3" xfId="6102"/>
    <cellStyle name="Comma 53 2 6 4" xfId="6103"/>
    <cellStyle name="Comma 53 2 6 5" xfId="6104"/>
    <cellStyle name="Comma 53 2 7" xfId="6105"/>
    <cellStyle name="Comma 53 2 7 2" xfId="6106"/>
    <cellStyle name="Comma 53 2 7 3" xfId="6107"/>
    <cellStyle name="Comma 53 2 7 4" xfId="6108"/>
    <cellStyle name="Comma 53 2 8" xfId="6109"/>
    <cellStyle name="Comma 53 2 9" xfId="6110"/>
    <cellStyle name="Comma 53 3" xfId="6111"/>
    <cellStyle name="Comma 53 3 10" xfId="6112"/>
    <cellStyle name="Comma 53 3 2" xfId="6113"/>
    <cellStyle name="Comma 53 3 2 2" xfId="6114"/>
    <cellStyle name="Comma 53 3 2 2 2" xfId="6115"/>
    <cellStyle name="Comma 53 3 2 2 2 2" xfId="6116"/>
    <cellStyle name="Comma 53 3 2 2 2 2 2" xfId="6117"/>
    <cellStyle name="Comma 53 3 2 2 2 2 3" xfId="6118"/>
    <cellStyle name="Comma 53 3 2 2 2 2 4" xfId="6119"/>
    <cellStyle name="Comma 53 3 2 2 2 3" xfId="6120"/>
    <cellStyle name="Comma 53 3 2 2 2 4" xfId="6121"/>
    <cellStyle name="Comma 53 3 2 2 2 5" xfId="6122"/>
    <cellStyle name="Comma 53 3 2 2 3" xfId="6123"/>
    <cellStyle name="Comma 53 3 2 2 3 2" xfId="6124"/>
    <cellStyle name="Comma 53 3 2 2 3 3" xfId="6125"/>
    <cellStyle name="Comma 53 3 2 2 3 4" xfId="6126"/>
    <cellStyle name="Comma 53 3 2 2 4" xfId="6127"/>
    <cellStyle name="Comma 53 3 2 2 5" xfId="6128"/>
    <cellStyle name="Comma 53 3 2 2 6" xfId="6129"/>
    <cellStyle name="Comma 53 3 2 3" xfId="6130"/>
    <cellStyle name="Comma 53 3 2 3 2" xfId="6131"/>
    <cellStyle name="Comma 53 3 2 3 2 2" xfId="6132"/>
    <cellStyle name="Comma 53 3 2 3 2 2 2" xfId="6133"/>
    <cellStyle name="Comma 53 3 2 3 2 2 3" xfId="6134"/>
    <cellStyle name="Comma 53 3 2 3 2 2 4" xfId="6135"/>
    <cellStyle name="Comma 53 3 2 3 2 3" xfId="6136"/>
    <cellStyle name="Comma 53 3 2 3 2 4" xfId="6137"/>
    <cellStyle name="Comma 53 3 2 3 2 5" xfId="6138"/>
    <cellStyle name="Comma 53 3 2 3 3" xfId="6139"/>
    <cellStyle name="Comma 53 3 2 3 3 2" xfId="6140"/>
    <cellStyle name="Comma 53 3 2 3 3 3" xfId="6141"/>
    <cellStyle name="Comma 53 3 2 3 3 4" xfId="6142"/>
    <cellStyle name="Comma 53 3 2 3 4" xfId="6143"/>
    <cellStyle name="Comma 53 3 2 3 5" xfId="6144"/>
    <cellStyle name="Comma 53 3 2 3 6" xfId="6145"/>
    <cellStyle name="Comma 53 3 2 4" xfId="6146"/>
    <cellStyle name="Comma 53 3 2 4 2" xfId="6147"/>
    <cellStyle name="Comma 53 3 2 4 2 2" xfId="6148"/>
    <cellStyle name="Comma 53 3 2 4 2 3" xfId="6149"/>
    <cellStyle name="Comma 53 3 2 4 2 4" xfId="6150"/>
    <cellStyle name="Comma 53 3 2 4 3" xfId="6151"/>
    <cellStyle name="Comma 53 3 2 4 4" xfId="6152"/>
    <cellStyle name="Comma 53 3 2 4 5" xfId="6153"/>
    <cellStyle name="Comma 53 3 2 5" xfId="6154"/>
    <cellStyle name="Comma 53 3 2 5 2" xfId="6155"/>
    <cellStyle name="Comma 53 3 2 5 3" xfId="6156"/>
    <cellStyle name="Comma 53 3 2 5 4" xfId="6157"/>
    <cellStyle name="Comma 53 3 2 6" xfId="6158"/>
    <cellStyle name="Comma 53 3 2 7" xfId="6159"/>
    <cellStyle name="Comma 53 3 2 8" xfId="6160"/>
    <cellStyle name="Comma 53 3 3" xfId="6161"/>
    <cellStyle name="Comma 53 3 3 2" xfId="6162"/>
    <cellStyle name="Comma 53 3 3 2 2" xfId="6163"/>
    <cellStyle name="Comma 53 3 3 2 2 2" xfId="6164"/>
    <cellStyle name="Comma 53 3 3 2 2 2 2" xfId="6165"/>
    <cellStyle name="Comma 53 3 3 2 2 2 3" xfId="6166"/>
    <cellStyle name="Comma 53 3 3 2 2 2 4" xfId="6167"/>
    <cellStyle name="Comma 53 3 3 2 2 3" xfId="6168"/>
    <cellStyle name="Comma 53 3 3 2 2 4" xfId="6169"/>
    <cellStyle name="Comma 53 3 3 2 2 5" xfId="6170"/>
    <cellStyle name="Comma 53 3 3 2 3" xfId="6171"/>
    <cellStyle name="Comma 53 3 3 2 3 2" xfId="6172"/>
    <cellStyle name="Comma 53 3 3 2 3 3" xfId="6173"/>
    <cellStyle name="Comma 53 3 3 2 3 4" xfId="6174"/>
    <cellStyle name="Comma 53 3 3 2 4" xfId="6175"/>
    <cellStyle name="Comma 53 3 3 2 5" xfId="6176"/>
    <cellStyle name="Comma 53 3 3 2 6" xfId="6177"/>
    <cellStyle name="Comma 53 3 3 3" xfId="6178"/>
    <cellStyle name="Comma 53 3 3 3 2" xfId="6179"/>
    <cellStyle name="Comma 53 3 3 3 2 2" xfId="6180"/>
    <cellStyle name="Comma 53 3 3 3 2 2 2" xfId="6181"/>
    <cellStyle name="Comma 53 3 3 3 2 2 3" xfId="6182"/>
    <cellStyle name="Comma 53 3 3 3 2 2 4" xfId="6183"/>
    <cellStyle name="Comma 53 3 3 3 2 3" xfId="6184"/>
    <cellStyle name="Comma 53 3 3 3 2 4" xfId="6185"/>
    <cellStyle name="Comma 53 3 3 3 2 5" xfId="6186"/>
    <cellStyle name="Comma 53 3 3 3 3" xfId="6187"/>
    <cellStyle name="Comma 53 3 3 3 3 2" xfId="6188"/>
    <cellStyle name="Comma 53 3 3 3 3 3" xfId="6189"/>
    <cellStyle name="Comma 53 3 3 3 3 4" xfId="6190"/>
    <cellStyle name="Comma 53 3 3 3 4" xfId="6191"/>
    <cellStyle name="Comma 53 3 3 3 5" xfId="6192"/>
    <cellStyle name="Comma 53 3 3 3 6" xfId="6193"/>
    <cellStyle name="Comma 53 3 3 4" xfId="6194"/>
    <cellStyle name="Comma 53 3 3 4 2" xfId="6195"/>
    <cellStyle name="Comma 53 3 3 4 2 2" xfId="6196"/>
    <cellStyle name="Comma 53 3 3 4 2 3" xfId="6197"/>
    <cellStyle name="Comma 53 3 3 4 2 4" xfId="6198"/>
    <cellStyle name="Comma 53 3 3 4 3" xfId="6199"/>
    <cellStyle name="Comma 53 3 3 4 4" xfId="6200"/>
    <cellStyle name="Comma 53 3 3 4 5" xfId="6201"/>
    <cellStyle name="Comma 53 3 3 5" xfId="6202"/>
    <cellStyle name="Comma 53 3 3 5 2" xfId="6203"/>
    <cellStyle name="Comma 53 3 3 5 3" xfId="6204"/>
    <cellStyle name="Comma 53 3 3 5 4" xfId="6205"/>
    <cellStyle name="Comma 53 3 3 6" xfId="6206"/>
    <cellStyle name="Comma 53 3 3 7" xfId="6207"/>
    <cellStyle name="Comma 53 3 3 8" xfId="6208"/>
    <cellStyle name="Comma 53 3 4" xfId="6209"/>
    <cellStyle name="Comma 53 3 4 2" xfId="6210"/>
    <cellStyle name="Comma 53 3 4 2 2" xfId="6211"/>
    <cellStyle name="Comma 53 3 4 2 2 2" xfId="6212"/>
    <cellStyle name="Comma 53 3 4 2 2 3" xfId="6213"/>
    <cellStyle name="Comma 53 3 4 2 2 4" xfId="6214"/>
    <cellStyle name="Comma 53 3 4 2 3" xfId="6215"/>
    <cellStyle name="Comma 53 3 4 2 4" xfId="6216"/>
    <cellStyle name="Comma 53 3 4 2 5" xfId="6217"/>
    <cellStyle name="Comma 53 3 4 3" xfId="6218"/>
    <cellStyle name="Comma 53 3 4 3 2" xfId="6219"/>
    <cellStyle name="Comma 53 3 4 3 3" xfId="6220"/>
    <cellStyle name="Comma 53 3 4 3 4" xfId="6221"/>
    <cellStyle name="Comma 53 3 4 4" xfId="6222"/>
    <cellStyle name="Comma 53 3 4 5" xfId="6223"/>
    <cellStyle name="Comma 53 3 4 6" xfId="6224"/>
    <cellStyle name="Comma 53 3 5" xfId="6225"/>
    <cellStyle name="Comma 53 3 5 2" xfId="6226"/>
    <cellStyle name="Comma 53 3 5 2 2" xfId="6227"/>
    <cellStyle name="Comma 53 3 5 2 2 2" xfId="6228"/>
    <cellStyle name="Comma 53 3 5 2 2 3" xfId="6229"/>
    <cellStyle name="Comma 53 3 5 2 2 4" xfId="6230"/>
    <cellStyle name="Comma 53 3 5 2 3" xfId="6231"/>
    <cellStyle name="Comma 53 3 5 2 4" xfId="6232"/>
    <cellStyle name="Comma 53 3 5 2 5" xfId="6233"/>
    <cellStyle name="Comma 53 3 5 3" xfId="6234"/>
    <cellStyle name="Comma 53 3 5 3 2" xfId="6235"/>
    <cellStyle name="Comma 53 3 5 3 3" xfId="6236"/>
    <cellStyle name="Comma 53 3 5 3 4" xfId="6237"/>
    <cellStyle name="Comma 53 3 5 4" xfId="6238"/>
    <cellStyle name="Comma 53 3 5 5" xfId="6239"/>
    <cellStyle name="Comma 53 3 5 6" xfId="6240"/>
    <cellStyle name="Comma 53 3 6" xfId="6241"/>
    <cellStyle name="Comma 53 3 6 2" xfId="6242"/>
    <cellStyle name="Comma 53 3 6 2 2" xfId="6243"/>
    <cellStyle name="Comma 53 3 6 2 3" xfId="6244"/>
    <cellStyle name="Comma 53 3 6 2 4" xfId="6245"/>
    <cellStyle name="Comma 53 3 6 3" xfId="6246"/>
    <cellStyle name="Comma 53 3 6 4" xfId="6247"/>
    <cellStyle name="Comma 53 3 6 5" xfId="6248"/>
    <cellStyle name="Comma 53 3 7" xfId="6249"/>
    <cellStyle name="Comma 53 3 7 2" xfId="6250"/>
    <cellStyle name="Comma 53 3 7 3" xfId="6251"/>
    <cellStyle name="Comma 53 3 7 4" xfId="6252"/>
    <cellStyle name="Comma 53 3 8" xfId="6253"/>
    <cellStyle name="Comma 53 3 9" xfId="6254"/>
    <cellStyle name="Comma 53 4" xfId="6255"/>
    <cellStyle name="Comma 53 4 2" xfId="6256"/>
    <cellStyle name="Comma 53 4 2 2" xfId="6257"/>
    <cellStyle name="Comma 53 4 2 2 2" xfId="6258"/>
    <cellStyle name="Comma 53 4 2 2 2 2" xfId="6259"/>
    <cellStyle name="Comma 53 4 2 2 2 3" xfId="6260"/>
    <cellStyle name="Comma 53 4 2 2 2 4" xfId="6261"/>
    <cellStyle name="Comma 53 4 2 2 3" xfId="6262"/>
    <cellStyle name="Comma 53 4 2 2 4" xfId="6263"/>
    <cellStyle name="Comma 53 4 2 2 5" xfId="6264"/>
    <cellStyle name="Comma 53 4 2 3" xfId="6265"/>
    <cellStyle name="Comma 53 4 2 3 2" xfId="6266"/>
    <cellStyle name="Comma 53 4 2 3 3" xfId="6267"/>
    <cellStyle name="Comma 53 4 2 3 4" xfId="6268"/>
    <cellStyle name="Comma 53 4 2 4" xfId="6269"/>
    <cellStyle name="Comma 53 4 2 5" xfId="6270"/>
    <cellStyle name="Comma 53 4 2 6" xfId="6271"/>
    <cellStyle name="Comma 53 4 3" xfId="6272"/>
    <cellStyle name="Comma 53 4 3 2" xfId="6273"/>
    <cellStyle name="Comma 53 4 3 2 2" xfId="6274"/>
    <cellStyle name="Comma 53 4 3 2 2 2" xfId="6275"/>
    <cellStyle name="Comma 53 4 3 2 2 3" xfId="6276"/>
    <cellStyle name="Comma 53 4 3 2 2 4" xfId="6277"/>
    <cellStyle name="Comma 53 4 3 2 3" xfId="6278"/>
    <cellStyle name="Comma 53 4 3 2 4" xfId="6279"/>
    <cellStyle name="Comma 53 4 3 2 5" xfId="6280"/>
    <cellStyle name="Comma 53 4 3 3" xfId="6281"/>
    <cellStyle name="Comma 53 4 3 3 2" xfId="6282"/>
    <cellStyle name="Comma 53 4 3 3 3" xfId="6283"/>
    <cellStyle name="Comma 53 4 3 3 4" xfId="6284"/>
    <cellStyle name="Comma 53 4 3 4" xfId="6285"/>
    <cellStyle name="Comma 53 4 3 5" xfId="6286"/>
    <cellStyle name="Comma 53 4 3 6" xfId="6287"/>
    <cellStyle name="Comma 53 4 4" xfId="6288"/>
    <cellStyle name="Comma 53 4 4 2" xfId="6289"/>
    <cellStyle name="Comma 53 4 4 2 2" xfId="6290"/>
    <cellStyle name="Comma 53 4 4 2 3" xfId="6291"/>
    <cellStyle name="Comma 53 4 4 2 4" xfId="6292"/>
    <cellStyle name="Comma 53 4 4 3" xfId="6293"/>
    <cellStyle name="Comma 53 4 4 4" xfId="6294"/>
    <cellStyle name="Comma 53 4 4 5" xfId="6295"/>
    <cellStyle name="Comma 53 4 5" xfId="6296"/>
    <cellStyle name="Comma 53 4 5 2" xfId="6297"/>
    <cellStyle name="Comma 53 4 5 3" xfId="6298"/>
    <cellStyle name="Comma 53 4 5 4" xfId="6299"/>
    <cellStyle name="Comma 53 4 6" xfId="6300"/>
    <cellStyle name="Comma 53 4 7" xfId="6301"/>
    <cellStyle name="Comma 53 4 8" xfId="6302"/>
    <cellStyle name="Comma 53 5" xfId="6303"/>
    <cellStyle name="Comma 53 5 2" xfId="6304"/>
    <cellStyle name="Comma 53 5 2 2" xfId="6305"/>
    <cellStyle name="Comma 53 5 2 2 2" xfId="6306"/>
    <cellStyle name="Comma 53 5 2 2 2 2" xfId="6307"/>
    <cellStyle name="Comma 53 5 2 2 2 3" xfId="6308"/>
    <cellStyle name="Comma 53 5 2 2 2 4" xfId="6309"/>
    <cellStyle name="Comma 53 5 2 2 3" xfId="6310"/>
    <cellStyle name="Comma 53 5 2 2 4" xfId="6311"/>
    <cellStyle name="Comma 53 5 2 2 5" xfId="6312"/>
    <cellStyle name="Comma 53 5 2 3" xfId="6313"/>
    <cellStyle name="Comma 53 5 2 3 2" xfId="6314"/>
    <cellStyle name="Comma 53 5 2 3 3" xfId="6315"/>
    <cellStyle name="Comma 53 5 2 3 4" xfId="6316"/>
    <cellStyle name="Comma 53 5 2 4" xfId="6317"/>
    <cellStyle name="Comma 53 5 2 5" xfId="6318"/>
    <cellStyle name="Comma 53 5 2 6" xfId="6319"/>
    <cellStyle name="Comma 53 5 3" xfId="6320"/>
    <cellStyle name="Comma 53 5 3 2" xfId="6321"/>
    <cellStyle name="Comma 53 5 3 2 2" xfId="6322"/>
    <cellStyle name="Comma 53 5 3 2 2 2" xfId="6323"/>
    <cellStyle name="Comma 53 5 3 2 2 3" xfId="6324"/>
    <cellStyle name="Comma 53 5 3 2 2 4" xfId="6325"/>
    <cellStyle name="Comma 53 5 3 2 3" xfId="6326"/>
    <cellStyle name="Comma 53 5 3 2 4" xfId="6327"/>
    <cellStyle name="Comma 53 5 3 2 5" xfId="6328"/>
    <cellStyle name="Comma 53 5 3 3" xfId="6329"/>
    <cellStyle name="Comma 53 5 3 3 2" xfId="6330"/>
    <cellStyle name="Comma 53 5 3 3 3" xfId="6331"/>
    <cellStyle name="Comma 53 5 3 3 4" xfId="6332"/>
    <cellStyle name="Comma 53 5 3 4" xfId="6333"/>
    <cellStyle name="Comma 53 5 3 5" xfId="6334"/>
    <cellStyle name="Comma 53 5 3 6" xfId="6335"/>
    <cellStyle name="Comma 53 5 4" xfId="6336"/>
    <cellStyle name="Comma 53 5 4 2" xfId="6337"/>
    <cellStyle name="Comma 53 5 4 2 2" xfId="6338"/>
    <cellStyle name="Comma 53 5 4 2 3" xfId="6339"/>
    <cellStyle name="Comma 53 5 4 2 4" xfId="6340"/>
    <cellStyle name="Comma 53 5 4 3" xfId="6341"/>
    <cellStyle name="Comma 53 5 4 4" xfId="6342"/>
    <cellStyle name="Comma 53 5 4 5" xfId="6343"/>
    <cellStyle name="Comma 53 5 5" xfId="6344"/>
    <cellStyle name="Comma 53 5 5 2" xfId="6345"/>
    <cellStyle name="Comma 53 5 5 3" xfId="6346"/>
    <cellStyle name="Comma 53 5 5 4" xfId="6347"/>
    <cellStyle name="Comma 53 5 6" xfId="6348"/>
    <cellStyle name="Comma 53 5 7" xfId="6349"/>
    <cellStyle name="Comma 53 5 8" xfId="6350"/>
    <cellStyle name="Comma 53 6" xfId="6351"/>
    <cellStyle name="Comma 53 6 2" xfId="6352"/>
    <cellStyle name="Comma 53 6 2 2" xfId="6353"/>
    <cellStyle name="Comma 53 6 2 2 2" xfId="6354"/>
    <cellStyle name="Comma 53 6 2 2 3" xfId="6355"/>
    <cellStyle name="Comma 53 6 2 2 4" xfId="6356"/>
    <cellStyle name="Comma 53 6 2 3" xfId="6357"/>
    <cellStyle name="Comma 53 6 2 4" xfId="6358"/>
    <cellStyle name="Comma 53 6 2 5" xfId="6359"/>
    <cellStyle name="Comma 53 6 3" xfId="6360"/>
    <cellStyle name="Comma 53 6 3 2" xfId="6361"/>
    <cellStyle name="Comma 53 6 3 3" xfId="6362"/>
    <cellStyle name="Comma 53 6 3 4" xfId="6363"/>
    <cellStyle name="Comma 53 6 4" xfId="6364"/>
    <cellStyle name="Comma 53 6 5" xfId="6365"/>
    <cellStyle name="Comma 53 6 6" xfId="6366"/>
    <cellStyle name="Comma 53 7" xfId="6367"/>
    <cellStyle name="Comma 53 7 2" xfId="6368"/>
    <cellStyle name="Comma 53 7 2 2" xfId="6369"/>
    <cellStyle name="Comma 53 7 2 2 2" xfId="6370"/>
    <cellStyle name="Comma 53 7 2 2 3" xfId="6371"/>
    <cellStyle name="Comma 53 7 2 2 4" xfId="6372"/>
    <cellStyle name="Comma 53 7 2 3" xfId="6373"/>
    <cellStyle name="Comma 53 7 2 4" xfId="6374"/>
    <cellStyle name="Comma 53 7 2 5" xfId="6375"/>
    <cellStyle name="Comma 53 7 3" xfId="6376"/>
    <cellStyle name="Comma 53 7 3 2" xfId="6377"/>
    <cellStyle name="Comma 53 7 3 3" xfId="6378"/>
    <cellStyle name="Comma 53 7 3 4" xfId="6379"/>
    <cellStyle name="Comma 53 7 4" xfId="6380"/>
    <cellStyle name="Comma 53 7 5" xfId="6381"/>
    <cellStyle name="Comma 53 7 6" xfId="6382"/>
    <cellStyle name="Comma 53 8" xfId="6383"/>
    <cellStyle name="Comma 53 8 2" xfId="6384"/>
    <cellStyle name="Comma 53 8 2 2" xfId="6385"/>
    <cellStyle name="Comma 53 8 2 3" xfId="6386"/>
    <cellStyle name="Comma 53 8 2 4" xfId="6387"/>
    <cellStyle name="Comma 53 8 3" xfId="6388"/>
    <cellStyle name="Comma 53 8 4" xfId="6389"/>
    <cellStyle name="Comma 53 8 5" xfId="6390"/>
    <cellStyle name="Comma 53 9" xfId="6391"/>
    <cellStyle name="Comma 53 9 2" xfId="6392"/>
    <cellStyle name="Comma 53 9 3" xfId="6393"/>
    <cellStyle name="Comma 53 9 4" xfId="6394"/>
    <cellStyle name="Comma 54" xfId="6395"/>
    <cellStyle name="Comma 54 10" xfId="6396"/>
    <cellStyle name="Comma 54 11" xfId="6397"/>
    <cellStyle name="Comma 54 12" xfId="6398"/>
    <cellStyle name="Comma 54 2" xfId="6399"/>
    <cellStyle name="Comma 54 2 10" xfId="6400"/>
    <cellStyle name="Comma 54 2 2" xfId="6401"/>
    <cellStyle name="Comma 54 2 2 2" xfId="6402"/>
    <cellStyle name="Comma 54 2 2 2 2" xfId="6403"/>
    <cellStyle name="Comma 54 2 2 2 2 2" xfId="6404"/>
    <cellStyle name="Comma 54 2 2 2 2 2 2" xfId="6405"/>
    <cellStyle name="Comma 54 2 2 2 2 2 3" xfId="6406"/>
    <cellStyle name="Comma 54 2 2 2 2 2 4" xfId="6407"/>
    <cellStyle name="Comma 54 2 2 2 2 3" xfId="6408"/>
    <cellStyle name="Comma 54 2 2 2 2 4" xfId="6409"/>
    <cellStyle name="Comma 54 2 2 2 2 5" xfId="6410"/>
    <cellStyle name="Comma 54 2 2 2 3" xfId="6411"/>
    <cellStyle name="Comma 54 2 2 2 3 2" xfId="6412"/>
    <cellStyle name="Comma 54 2 2 2 3 3" xfId="6413"/>
    <cellStyle name="Comma 54 2 2 2 3 4" xfId="6414"/>
    <cellStyle name="Comma 54 2 2 2 4" xfId="6415"/>
    <cellStyle name="Comma 54 2 2 2 5" xfId="6416"/>
    <cellStyle name="Comma 54 2 2 2 6" xfId="6417"/>
    <cellStyle name="Comma 54 2 2 3" xfId="6418"/>
    <cellStyle name="Comma 54 2 2 3 2" xfId="6419"/>
    <cellStyle name="Comma 54 2 2 3 2 2" xfId="6420"/>
    <cellStyle name="Comma 54 2 2 3 2 2 2" xfId="6421"/>
    <cellStyle name="Comma 54 2 2 3 2 2 3" xfId="6422"/>
    <cellStyle name="Comma 54 2 2 3 2 2 4" xfId="6423"/>
    <cellStyle name="Comma 54 2 2 3 2 3" xfId="6424"/>
    <cellStyle name="Comma 54 2 2 3 2 4" xfId="6425"/>
    <cellStyle name="Comma 54 2 2 3 2 5" xfId="6426"/>
    <cellStyle name="Comma 54 2 2 3 3" xfId="6427"/>
    <cellStyle name="Comma 54 2 2 3 3 2" xfId="6428"/>
    <cellStyle name="Comma 54 2 2 3 3 3" xfId="6429"/>
    <cellStyle name="Comma 54 2 2 3 3 4" xfId="6430"/>
    <cellStyle name="Comma 54 2 2 3 4" xfId="6431"/>
    <cellStyle name="Comma 54 2 2 3 5" xfId="6432"/>
    <cellStyle name="Comma 54 2 2 3 6" xfId="6433"/>
    <cellStyle name="Comma 54 2 2 4" xfId="6434"/>
    <cellStyle name="Comma 54 2 2 4 2" xfId="6435"/>
    <cellStyle name="Comma 54 2 2 4 2 2" xfId="6436"/>
    <cellStyle name="Comma 54 2 2 4 2 3" xfId="6437"/>
    <cellStyle name="Comma 54 2 2 4 2 4" xfId="6438"/>
    <cellStyle name="Comma 54 2 2 4 3" xfId="6439"/>
    <cellStyle name="Comma 54 2 2 4 4" xfId="6440"/>
    <cellStyle name="Comma 54 2 2 4 5" xfId="6441"/>
    <cellStyle name="Comma 54 2 2 5" xfId="6442"/>
    <cellStyle name="Comma 54 2 2 5 2" xfId="6443"/>
    <cellStyle name="Comma 54 2 2 5 3" xfId="6444"/>
    <cellStyle name="Comma 54 2 2 5 4" xfId="6445"/>
    <cellStyle name="Comma 54 2 2 6" xfId="6446"/>
    <cellStyle name="Comma 54 2 2 7" xfId="6447"/>
    <cellStyle name="Comma 54 2 2 8" xfId="6448"/>
    <cellStyle name="Comma 54 2 3" xfId="6449"/>
    <cellStyle name="Comma 54 2 3 2" xfId="6450"/>
    <cellStyle name="Comma 54 2 3 2 2" xfId="6451"/>
    <cellStyle name="Comma 54 2 3 2 2 2" xfId="6452"/>
    <cellStyle name="Comma 54 2 3 2 2 2 2" xfId="6453"/>
    <cellStyle name="Comma 54 2 3 2 2 2 3" xfId="6454"/>
    <cellStyle name="Comma 54 2 3 2 2 2 4" xfId="6455"/>
    <cellStyle name="Comma 54 2 3 2 2 3" xfId="6456"/>
    <cellStyle name="Comma 54 2 3 2 2 4" xfId="6457"/>
    <cellStyle name="Comma 54 2 3 2 2 5" xfId="6458"/>
    <cellStyle name="Comma 54 2 3 2 3" xfId="6459"/>
    <cellStyle name="Comma 54 2 3 2 3 2" xfId="6460"/>
    <cellStyle name="Comma 54 2 3 2 3 3" xfId="6461"/>
    <cellStyle name="Comma 54 2 3 2 3 4" xfId="6462"/>
    <cellStyle name="Comma 54 2 3 2 4" xfId="6463"/>
    <cellStyle name="Comma 54 2 3 2 5" xfId="6464"/>
    <cellStyle name="Comma 54 2 3 2 6" xfId="6465"/>
    <cellStyle name="Comma 54 2 3 3" xfId="6466"/>
    <cellStyle name="Comma 54 2 3 3 2" xfId="6467"/>
    <cellStyle name="Comma 54 2 3 3 2 2" xfId="6468"/>
    <cellStyle name="Comma 54 2 3 3 2 2 2" xfId="6469"/>
    <cellStyle name="Comma 54 2 3 3 2 2 3" xfId="6470"/>
    <cellStyle name="Comma 54 2 3 3 2 2 4" xfId="6471"/>
    <cellStyle name="Comma 54 2 3 3 2 3" xfId="6472"/>
    <cellStyle name="Comma 54 2 3 3 2 4" xfId="6473"/>
    <cellStyle name="Comma 54 2 3 3 2 5" xfId="6474"/>
    <cellStyle name="Comma 54 2 3 3 3" xfId="6475"/>
    <cellStyle name="Comma 54 2 3 3 3 2" xfId="6476"/>
    <cellStyle name="Comma 54 2 3 3 3 3" xfId="6477"/>
    <cellStyle name="Comma 54 2 3 3 3 4" xfId="6478"/>
    <cellStyle name="Comma 54 2 3 3 4" xfId="6479"/>
    <cellStyle name="Comma 54 2 3 3 5" xfId="6480"/>
    <cellStyle name="Comma 54 2 3 3 6" xfId="6481"/>
    <cellStyle name="Comma 54 2 3 4" xfId="6482"/>
    <cellStyle name="Comma 54 2 3 4 2" xfId="6483"/>
    <cellStyle name="Comma 54 2 3 4 2 2" xfId="6484"/>
    <cellStyle name="Comma 54 2 3 4 2 3" xfId="6485"/>
    <cellStyle name="Comma 54 2 3 4 2 4" xfId="6486"/>
    <cellStyle name="Comma 54 2 3 4 3" xfId="6487"/>
    <cellStyle name="Comma 54 2 3 4 4" xfId="6488"/>
    <cellStyle name="Comma 54 2 3 4 5" xfId="6489"/>
    <cellStyle name="Comma 54 2 3 5" xfId="6490"/>
    <cellStyle name="Comma 54 2 3 5 2" xfId="6491"/>
    <cellStyle name="Comma 54 2 3 5 3" xfId="6492"/>
    <cellStyle name="Comma 54 2 3 5 4" xfId="6493"/>
    <cellStyle name="Comma 54 2 3 6" xfId="6494"/>
    <cellStyle name="Comma 54 2 3 7" xfId="6495"/>
    <cellStyle name="Comma 54 2 3 8" xfId="6496"/>
    <cellStyle name="Comma 54 2 4" xfId="6497"/>
    <cellStyle name="Comma 54 2 4 2" xfId="6498"/>
    <cellStyle name="Comma 54 2 4 2 2" xfId="6499"/>
    <cellStyle name="Comma 54 2 4 2 2 2" xfId="6500"/>
    <cellStyle name="Comma 54 2 4 2 2 3" xfId="6501"/>
    <cellStyle name="Comma 54 2 4 2 2 4" xfId="6502"/>
    <cellStyle name="Comma 54 2 4 2 3" xfId="6503"/>
    <cellStyle name="Comma 54 2 4 2 4" xfId="6504"/>
    <cellStyle name="Comma 54 2 4 2 5" xfId="6505"/>
    <cellStyle name="Comma 54 2 4 3" xfId="6506"/>
    <cellStyle name="Comma 54 2 4 3 2" xfId="6507"/>
    <cellStyle name="Comma 54 2 4 3 3" xfId="6508"/>
    <cellStyle name="Comma 54 2 4 3 4" xfId="6509"/>
    <cellStyle name="Comma 54 2 4 4" xfId="6510"/>
    <cellStyle name="Comma 54 2 4 5" xfId="6511"/>
    <cellStyle name="Comma 54 2 4 6" xfId="6512"/>
    <cellStyle name="Comma 54 2 5" xfId="6513"/>
    <cellStyle name="Comma 54 2 5 2" xfId="6514"/>
    <cellStyle name="Comma 54 2 5 2 2" xfId="6515"/>
    <cellStyle name="Comma 54 2 5 2 2 2" xfId="6516"/>
    <cellStyle name="Comma 54 2 5 2 2 3" xfId="6517"/>
    <cellStyle name="Comma 54 2 5 2 2 4" xfId="6518"/>
    <cellStyle name="Comma 54 2 5 2 3" xfId="6519"/>
    <cellStyle name="Comma 54 2 5 2 4" xfId="6520"/>
    <cellStyle name="Comma 54 2 5 2 5" xfId="6521"/>
    <cellStyle name="Comma 54 2 5 3" xfId="6522"/>
    <cellStyle name="Comma 54 2 5 3 2" xfId="6523"/>
    <cellStyle name="Comma 54 2 5 3 3" xfId="6524"/>
    <cellStyle name="Comma 54 2 5 3 4" xfId="6525"/>
    <cellStyle name="Comma 54 2 5 4" xfId="6526"/>
    <cellStyle name="Comma 54 2 5 5" xfId="6527"/>
    <cellStyle name="Comma 54 2 5 6" xfId="6528"/>
    <cellStyle name="Comma 54 2 6" xfId="6529"/>
    <cellStyle name="Comma 54 2 6 2" xfId="6530"/>
    <cellStyle name="Comma 54 2 6 2 2" xfId="6531"/>
    <cellStyle name="Comma 54 2 6 2 3" xfId="6532"/>
    <cellStyle name="Comma 54 2 6 2 4" xfId="6533"/>
    <cellStyle name="Comma 54 2 6 3" xfId="6534"/>
    <cellStyle name="Comma 54 2 6 4" xfId="6535"/>
    <cellStyle name="Comma 54 2 6 5" xfId="6536"/>
    <cellStyle name="Comma 54 2 7" xfId="6537"/>
    <cellStyle name="Comma 54 2 7 2" xfId="6538"/>
    <cellStyle name="Comma 54 2 7 3" xfId="6539"/>
    <cellStyle name="Comma 54 2 7 4" xfId="6540"/>
    <cellStyle name="Comma 54 2 8" xfId="6541"/>
    <cellStyle name="Comma 54 2 9" xfId="6542"/>
    <cellStyle name="Comma 54 3" xfId="6543"/>
    <cellStyle name="Comma 54 3 10" xfId="6544"/>
    <cellStyle name="Comma 54 3 2" xfId="6545"/>
    <cellStyle name="Comma 54 3 2 2" xfId="6546"/>
    <cellStyle name="Comma 54 3 2 2 2" xfId="6547"/>
    <cellStyle name="Comma 54 3 2 2 2 2" xfId="6548"/>
    <cellStyle name="Comma 54 3 2 2 2 2 2" xfId="6549"/>
    <cellStyle name="Comma 54 3 2 2 2 2 3" xfId="6550"/>
    <cellStyle name="Comma 54 3 2 2 2 2 4" xfId="6551"/>
    <cellStyle name="Comma 54 3 2 2 2 3" xfId="6552"/>
    <cellStyle name="Comma 54 3 2 2 2 4" xfId="6553"/>
    <cellStyle name="Comma 54 3 2 2 2 5" xfId="6554"/>
    <cellStyle name="Comma 54 3 2 2 3" xfId="6555"/>
    <cellStyle name="Comma 54 3 2 2 3 2" xfId="6556"/>
    <cellStyle name="Comma 54 3 2 2 3 3" xfId="6557"/>
    <cellStyle name="Comma 54 3 2 2 3 4" xfId="6558"/>
    <cellStyle name="Comma 54 3 2 2 4" xfId="6559"/>
    <cellStyle name="Comma 54 3 2 2 5" xfId="6560"/>
    <cellStyle name="Comma 54 3 2 2 6" xfId="6561"/>
    <cellStyle name="Comma 54 3 2 3" xfId="6562"/>
    <cellStyle name="Comma 54 3 2 3 2" xfId="6563"/>
    <cellStyle name="Comma 54 3 2 3 2 2" xfId="6564"/>
    <cellStyle name="Comma 54 3 2 3 2 2 2" xfId="6565"/>
    <cellStyle name="Comma 54 3 2 3 2 2 3" xfId="6566"/>
    <cellStyle name="Comma 54 3 2 3 2 2 4" xfId="6567"/>
    <cellStyle name="Comma 54 3 2 3 2 3" xfId="6568"/>
    <cellStyle name="Comma 54 3 2 3 2 4" xfId="6569"/>
    <cellStyle name="Comma 54 3 2 3 2 5" xfId="6570"/>
    <cellStyle name="Comma 54 3 2 3 3" xfId="6571"/>
    <cellStyle name="Comma 54 3 2 3 3 2" xfId="6572"/>
    <cellStyle name="Comma 54 3 2 3 3 3" xfId="6573"/>
    <cellStyle name="Comma 54 3 2 3 3 4" xfId="6574"/>
    <cellStyle name="Comma 54 3 2 3 4" xfId="6575"/>
    <cellStyle name="Comma 54 3 2 3 5" xfId="6576"/>
    <cellStyle name="Comma 54 3 2 3 6" xfId="6577"/>
    <cellStyle name="Comma 54 3 2 4" xfId="6578"/>
    <cellStyle name="Comma 54 3 2 4 2" xfId="6579"/>
    <cellStyle name="Comma 54 3 2 4 2 2" xfId="6580"/>
    <cellStyle name="Comma 54 3 2 4 2 3" xfId="6581"/>
    <cellStyle name="Comma 54 3 2 4 2 4" xfId="6582"/>
    <cellStyle name="Comma 54 3 2 4 3" xfId="6583"/>
    <cellStyle name="Comma 54 3 2 4 4" xfId="6584"/>
    <cellStyle name="Comma 54 3 2 4 5" xfId="6585"/>
    <cellStyle name="Comma 54 3 2 5" xfId="6586"/>
    <cellStyle name="Comma 54 3 2 5 2" xfId="6587"/>
    <cellStyle name="Comma 54 3 2 5 3" xfId="6588"/>
    <cellStyle name="Comma 54 3 2 5 4" xfId="6589"/>
    <cellStyle name="Comma 54 3 2 6" xfId="6590"/>
    <cellStyle name="Comma 54 3 2 7" xfId="6591"/>
    <cellStyle name="Comma 54 3 2 8" xfId="6592"/>
    <cellStyle name="Comma 54 3 3" xfId="6593"/>
    <cellStyle name="Comma 54 3 3 2" xfId="6594"/>
    <cellStyle name="Comma 54 3 3 2 2" xfId="6595"/>
    <cellStyle name="Comma 54 3 3 2 2 2" xfId="6596"/>
    <cellStyle name="Comma 54 3 3 2 2 2 2" xfId="6597"/>
    <cellStyle name="Comma 54 3 3 2 2 2 3" xfId="6598"/>
    <cellStyle name="Comma 54 3 3 2 2 2 4" xfId="6599"/>
    <cellStyle name="Comma 54 3 3 2 2 3" xfId="6600"/>
    <cellStyle name="Comma 54 3 3 2 2 4" xfId="6601"/>
    <cellStyle name="Comma 54 3 3 2 2 5" xfId="6602"/>
    <cellStyle name="Comma 54 3 3 2 3" xfId="6603"/>
    <cellStyle name="Comma 54 3 3 2 3 2" xfId="6604"/>
    <cellStyle name="Comma 54 3 3 2 3 3" xfId="6605"/>
    <cellStyle name="Comma 54 3 3 2 3 4" xfId="6606"/>
    <cellStyle name="Comma 54 3 3 2 4" xfId="6607"/>
    <cellStyle name="Comma 54 3 3 2 5" xfId="6608"/>
    <cellStyle name="Comma 54 3 3 2 6" xfId="6609"/>
    <cellStyle name="Comma 54 3 3 3" xfId="6610"/>
    <cellStyle name="Comma 54 3 3 3 2" xfId="6611"/>
    <cellStyle name="Comma 54 3 3 3 2 2" xfId="6612"/>
    <cellStyle name="Comma 54 3 3 3 2 2 2" xfId="6613"/>
    <cellStyle name="Comma 54 3 3 3 2 2 3" xfId="6614"/>
    <cellStyle name="Comma 54 3 3 3 2 2 4" xfId="6615"/>
    <cellStyle name="Comma 54 3 3 3 2 3" xfId="6616"/>
    <cellStyle name="Comma 54 3 3 3 2 4" xfId="6617"/>
    <cellStyle name="Comma 54 3 3 3 2 5" xfId="6618"/>
    <cellStyle name="Comma 54 3 3 3 3" xfId="6619"/>
    <cellStyle name="Comma 54 3 3 3 3 2" xfId="6620"/>
    <cellStyle name="Comma 54 3 3 3 3 3" xfId="6621"/>
    <cellStyle name="Comma 54 3 3 3 3 4" xfId="6622"/>
    <cellStyle name="Comma 54 3 3 3 4" xfId="6623"/>
    <cellStyle name="Comma 54 3 3 3 5" xfId="6624"/>
    <cellStyle name="Comma 54 3 3 3 6" xfId="6625"/>
    <cellStyle name="Comma 54 3 3 4" xfId="6626"/>
    <cellStyle name="Comma 54 3 3 4 2" xfId="6627"/>
    <cellStyle name="Comma 54 3 3 4 2 2" xfId="6628"/>
    <cellStyle name="Comma 54 3 3 4 2 3" xfId="6629"/>
    <cellStyle name="Comma 54 3 3 4 2 4" xfId="6630"/>
    <cellStyle name="Comma 54 3 3 4 3" xfId="6631"/>
    <cellStyle name="Comma 54 3 3 4 4" xfId="6632"/>
    <cellStyle name="Comma 54 3 3 4 5" xfId="6633"/>
    <cellStyle name="Comma 54 3 3 5" xfId="6634"/>
    <cellStyle name="Comma 54 3 3 5 2" xfId="6635"/>
    <cellStyle name="Comma 54 3 3 5 3" xfId="6636"/>
    <cellStyle name="Comma 54 3 3 5 4" xfId="6637"/>
    <cellStyle name="Comma 54 3 3 6" xfId="6638"/>
    <cellStyle name="Comma 54 3 3 7" xfId="6639"/>
    <cellStyle name="Comma 54 3 3 8" xfId="6640"/>
    <cellStyle name="Comma 54 3 4" xfId="6641"/>
    <cellStyle name="Comma 54 3 4 2" xfId="6642"/>
    <cellStyle name="Comma 54 3 4 2 2" xfId="6643"/>
    <cellStyle name="Comma 54 3 4 2 2 2" xfId="6644"/>
    <cellStyle name="Comma 54 3 4 2 2 3" xfId="6645"/>
    <cellStyle name="Comma 54 3 4 2 2 4" xfId="6646"/>
    <cellStyle name="Comma 54 3 4 2 3" xfId="6647"/>
    <cellStyle name="Comma 54 3 4 2 4" xfId="6648"/>
    <cellStyle name="Comma 54 3 4 2 5" xfId="6649"/>
    <cellStyle name="Comma 54 3 4 3" xfId="6650"/>
    <cellStyle name="Comma 54 3 4 3 2" xfId="6651"/>
    <cellStyle name="Comma 54 3 4 3 3" xfId="6652"/>
    <cellStyle name="Comma 54 3 4 3 4" xfId="6653"/>
    <cellStyle name="Comma 54 3 4 4" xfId="6654"/>
    <cellStyle name="Comma 54 3 4 5" xfId="6655"/>
    <cellStyle name="Comma 54 3 4 6" xfId="6656"/>
    <cellStyle name="Comma 54 3 5" xfId="6657"/>
    <cellStyle name="Comma 54 3 5 2" xfId="6658"/>
    <cellStyle name="Comma 54 3 5 2 2" xfId="6659"/>
    <cellStyle name="Comma 54 3 5 2 2 2" xfId="6660"/>
    <cellStyle name="Comma 54 3 5 2 2 3" xfId="6661"/>
    <cellStyle name="Comma 54 3 5 2 2 4" xfId="6662"/>
    <cellStyle name="Comma 54 3 5 2 3" xfId="6663"/>
    <cellStyle name="Comma 54 3 5 2 4" xfId="6664"/>
    <cellStyle name="Comma 54 3 5 2 5" xfId="6665"/>
    <cellStyle name="Comma 54 3 5 3" xfId="6666"/>
    <cellStyle name="Comma 54 3 5 3 2" xfId="6667"/>
    <cellStyle name="Comma 54 3 5 3 3" xfId="6668"/>
    <cellStyle name="Comma 54 3 5 3 4" xfId="6669"/>
    <cellStyle name="Comma 54 3 5 4" xfId="6670"/>
    <cellStyle name="Comma 54 3 5 5" xfId="6671"/>
    <cellStyle name="Comma 54 3 5 6" xfId="6672"/>
    <cellStyle name="Comma 54 3 6" xfId="6673"/>
    <cellStyle name="Comma 54 3 6 2" xfId="6674"/>
    <cellStyle name="Comma 54 3 6 2 2" xfId="6675"/>
    <cellStyle name="Comma 54 3 6 2 3" xfId="6676"/>
    <cellStyle name="Comma 54 3 6 2 4" xfId="6677"/>
    <cellStyle name="Comma 54 3 6 3" xfId="6678"/>
    <cellStyle name="Comma 54 3 6 4" xfId="6679"/>
    <cellStyle name="Comma 54 3 6 5" xfId="6680"/>
    <cellStyle name="Comma 54 3 7" xfId="6681"/>
    <cellStyle name="Comma 54 3 7 2" xfId="6682"/>
    <cellStyle name="Comma 54 3 7 3" xfId="6683"/>
    <cellStyle name="Comma 54 3 7 4" xfId="6684"/>
    <cellStyle name="Comma 54 3 8" xfId="6685"/>
    <cellStyle name="Comma 54 3 9" xfId="6686"/>
    <cellStyle name="Comma 54 4" xfId="6687"/>
    <cellStyle name="Comma 54 4 2" xfId="6688"/>
    <cellStyle name="Comma 54 4 2 2" xfId="6689"/>
    <cellStyle name="Comma 54 4 2 2 2" xfId="6690"/>
    <cellStyle name="Comma 54 4 2 2 2 2" xfId="6691"/>
    <cellStyle name="Comma 54 4 2 2 2 3" xfId="6692"/>
    <cellStyle name="Comma 54 4 2 2 2 4" xfId="6693"/>
    <cellStyle name="Comma 54 4 2 2 3" xfId="6694"/>
    <cellStyle name="Comma 54 4 2 2 4" xfId="6695"/>
    <cellStyle name="Comma 54 4 2 2 5" xfId="6696"/>
    <cellStyle name="Comma 54 4 2 3" xfId="6697"/>
    <cellStyle name="Comma 54 4 2 3 2" xfId="6698"/>
    <cellStyle name="Comma 54 4 2 3 3" xfId="6699"/>
    <cellStyle name="Comma 54 4 2 3 4" xfId="6700"/>
    <cellStyle name="Comma 54 4 2 4" xfId="6701"/>
    <cellStyle name="Comma 54 4 2 5" xfId="6702"/>
    <cellStyle name="Comma 54 4 2 6" xfId="6703"/>
    <cellStyle name="Comma 54 4 3" xfId="6704"/>
    <cellStyle name="Comma 54 4 3 2" xfId="6705"/>
    <cellStyle name="Comma 54 4 3 2 2" xfId="6706"/>
    <cellStyle name="Comma 54 4 3 2 2 2" xfId="6707"/>
    <cellStyle name="Comma 54 4 3 2 2 3" xfId="6708"/>
    <cellStyle name="Comma 54 4 3 2 2 4" xfId="6709"/>
    <cellStyle name="Comma 54 4 3 2 3" xfId="6710"/>
    <cellStyle name="Comma 54 4 3 2 4" xfId="6711"/>
    <cellStyle name="Comma 54 4 3 2 5" xfId="6712"/>
    <cellStyle name="Comma 54 4 3 3" xfId="6713"/>
    <cellStyle name="Comma 54 4 3 3 2" xfId="6714"/>
    <cellStyle name="Comma 54 4 3 3 3" xfId="6715"/>
    <cellStyle name="Comma 54 4 3 3 4" xfId="6716"/>
    <cellStyle name="Comma 54 4 3 4" xfId="6717"/>
    <cellStyle name="Comma 54 4 3 5" xfId="6718"/>
    <cellStyle name="Comma 54 4 3 6" xfId="6719"/>
    <cellStyle name="Comma 54 4 4" xfId="6720"/>
    <cellStyle name="Comma 54 4 4 2" xfId="6721"/>
    <cellStyle name="Comma 54 4 4 2 2" xfId="6722"/>
    <cellStyle name="Comma 54 4 4 2 3" xfId="6723"/>
    <cellStyle name="Comma 54 4 4 2 4" xfId="6724"/>
    <cellStyle name="Comma 54 4 4 3" xfId="6725"/>
    <cellStyle name="Comma 54 4 4 4" xfId="6726"/>
    <cellStyle name="Comma 54 4 4 5" xfId="6727"/>
    <cellStyle name="Comma 54 4 5" xfId="6728"/>
    <cellStyle name="Comma 54 4 5 2" xfId="6729"/>
    <cellStyle name="Comma 54 4 5 3" xfId="6730"/>
    <cellStyle name="Comma 54 4 5 4" xfId="6731"/>
    <cellStyle name="Comma 54 4 6" xfId="6732"/>
    <cellStyle name="Comma 54 4 7" xfId="6733"/>
    <cellStyle name="Comma 54 4 8" xfId="6734"/>
    <cellStyle name="Comma 54 5" xfId="6735"/>
    <cellStyle name="Comma 54 5 2" xfId="6736"/>
    <cellStyle name="Comma 54 5 2 2" xfId="6737"/>
    <cellStyle name="Comma 54 5 2 2 2" xfId="6738"/>
    <cellStyle name="Comma 54 5 2 2 2 2" xfId="6739"/>
    <cellStyle name="Comma 54 5 2 2 2 3" xfId="6740"/>
    <cellStyle name="Comma 54 5 2 2 2 4" xfId="6741"/>
    <cellStyle name="Comma 54 5 2 2 3" xfId="6742"/>
    <cellStyle name="Comma 54 5 2 2 4" xfId="6743"/>
    <cellStyle name="Comma 54 5 2 2 5" xfId="6744"/>
    <cellStyle name="Comma 54 5 2 3" xfId="6745"/>
    <cellStyle name="Comma 54 5 2 3 2" xfId="6746"/>
    <cellStyle name="Comma 54 5 2 3 3" xfId="6747"/>
    <cellStyle name="Comma 54 5 2 3 4" xfId="6748"/>
    <cellStyle name="Comma 54 5 2 4" xfId="6749"/>
    <cellStyle name="Comma 54 5 2 5" xfId="6750"/>
    <cellStyle name="Comma 54 5 2 6" xfId="6751"/>
    <cellStyle name="Comma 54 5 3" xfId="6752"/>
    <cellStyle name="Comma 54 5 3 2" xfId="6753"/>
    <cellStyle name="Comma 54 5 3 2 2" xfId="6754"/>
    <cellStyle name="Comma 54 5 3 2 2 2" xfId="6755"/>
    <cellStyle name="Comma 54 5 3 2 2 3" xfId="6756"/>
    <cellStyle name="Comma 54 5 3 2 2 4" xfId="6757"/>
    <cellStyle name="Comma 54 5 3 2 3" xfId="6758"/>
    <cellStyle name="Comma 54 5 3 2 4" xfId="6759"/>
    <cellStyle name="Comma 54 5 3 2 5" xfId="6760"/>
    <cellStyle name="Comma 54 5 3 3" xfId="6761"/>
    <cellStyle name="Comma 54 5 3 3 2" xfId="6762"/>
    <cellStyle name="Comma 54 5 3 3 3" xfId="6763"/>
    <cellStyle name="Comma 54 5 3 3 4" xfId="6764"/>
    <cellStyle name="Comma 54 5 3 4" xfId="6765"/>
    <cellStyle name="Comma 54 5 3 5" xfId="6766"/>
    <cellStyle name="Comma 54 5 3 6" xfId="6767"/>
    <cellStyle name="Comma 54 5 4" xfId="6768"/>
    <cellStyle name="Comma 54 5 4 2" xfId="6769"/>
    <cellStyle name="Comma 54 5 4 2 2" xfId="6770"/>
    <cellStyle name="Comma 54 5 4 2 3" xfId="6771"/>
    <cellStyle name="Comma 54 5 4 2 4" xfId="6772"/>
    <cellStyle name="Comma 54 5 4 3" xfId="6773"/>
    <cellStyle name="Comma 54 5 4 4" xfId="6774"/>
    <cellStyle name="Comma 54 5 4 5" xfId="6775"/>
    <cellStyle name="Comma 54 5 5" xfId="6776"/>
    <cellStyle name="Comma 54 5 5 2" xfId="6777"/>
    <cellStyle name="Comma 54 5 5 3" xfId="6778"/>
    <cellStyle name="Comma 54 5 5 4" xfId="6779"/>
    <cellStyle name="Comma 54 5 6" xfId="6780"/>
    <cellStyle name="Comma 54 5 7" xfId="6781"/>
    <cellStyle name="Comma 54 5 8" xfId="6782"/>
    <cellStyle name="Comma 54 6" xfId="6783"/>
    <cellStyle name="Comma 54 6 2" xfId="6784"/>
    <cellStyle name="Comma 54 6 2 2" xfId="6785"/>
    <cellStyle name="Comma 54 6 2 2 2" xfId="6786"/>
    <cellStyle name="Comma 54 6 2 2 3" xfId="6787"/>
    <cellStyle name="Comma 54 6 2 2 4" xfId="6788"/>
    <cellStyle name="Comma 54 6 2 3" xfId="6789"/>
    <cellStyle name="Comma 54 6 2 4" xfId="6790"/>
    <cellStyle name="Comma 54 6 2 5" xfId="6791"/>
    <cellStyle name="Comma 54 6 3" xfId="6792"/>
    <cellStyle name="Comma 54 6 3 2" xfId="6793"/>
    <cellStyle name="Comma 54 6 3 3" xfId="6794"/>
    <cellStyle name="Comma 54 6 3 4" xfId="6795"/>
    <cellStyle name="Comma 54 6 4" xfId="6796"/>
    <cellStyle name="Comma 54 6 5" xfId="6797"/>
    <cellStyle name="Comma 54 6 6" xfId="6798"/>
    <cellStyle name="Comma 54 7" xfId="6799"/>
    <cellStyle name="Comma 54 7 2" xfId="6800"/>
    <cellStyle name="Comma 54 7 2 2" xfId="6801"/>
    <cellStyle name="Comma 54 7 2 2 2" xfId="6802"/>
    <cellStyle name="Comma 54 7 2 2 3" xfId="6803"/>
    <cellStyle name="Comma 54 7 2 2 4" xfId="6804"/>
    <cellStyle name="Comma 54 7 2 3" xfId="6805"/>
    <cellStyle name="Comma 54 7 2 4" xfId="6806"/>
    <cellStyle name="Comma 54 7 2 5" xfId="6807"/>
    <cellStyle name="Comma 54 7 3" xfId="6808"/>
    <cellStyle name="Comma 54 7 3 2" xfId="6809"/>
    <cellStyle name="Comma 54 7 3 3" xfId="6810"/>
    <cellStyle name="Comma 54 7 3 4" xfId="6811"/>
    <cellStyle name="Comma 54 7 4" xfId="6812"/>
    <cellStyle name="Comma 54 7 5" xfId="6813"/>
    <cellStyle name="Comma 54 7 6" xfId="6814"/>
    <cellStyle name="Comma 54 8" xfId="6815"/>
    <cellStyle name="Comma 54 8 2" xfId="6816"/>
    <cellStyle name="Comma 54 8 2 2" xfId="6817"/>
    <cellStyle name="Comma 54 8 2 3" xfId="6818"/>
    <cellStyle name="Comma 54 8 2 4" xfId="6819"/>
    <cellStyle name="Comma 54 8 3" xfId="6820"/>
    <cellStyle name="Comma 54 8 4" xfId="6821"/>
    <cellStyle name="Comma 54 8 5" xfId="6822"/>
    <cellStyle name="Comma 54 9" xfId="6823"/>
    <cellStyle name="Comma 54 9 2" xfId="6824"/>
    <cellStyle name="Comma 54 9 3" xfId="6825"/>
    <cellStyle name="Comma 54 9 4" xfId="6826"/>
    <cellStyle name="Comma 55" xfId="6827"/>
    <cellStyle name="Comma 55 10" xfId="6828"/>
    <cellStyle name="Comma 55 11" xfId="6829"/>
    <cellStyle name="Comma 55 12" xfId="6830"/>
    <cellStyle name="Comma 55 2" xfId="6831"/>
    <cellStyle name="Comma 55 2 10" xfId="6832"/>
    <cellStyle name="Comma 55 2 2" xfId="6833"/>
    <cellStyle name="Comma 55 2 2 2" xfId="6834"/>
    <cellStyle name="Comma 55 2 2 2 2" xfId="6835"/>
    <cellStyle name="Comma 55 2 2 2 2 2" xfId="6836"/>
    <cellStyle name="Comma 55 2 2 2 2 2 2" xfId="6837"/>
    <cellStyle name="Comma 55 2 2 2 2 2 3" xfId="6838"/>
    <cellStyle name="Comma 55 2 2 2 2 2 4" xfId="6839"/>
    <cellStyle name="Comma 55 2 2 2 2 3" xfId="6840"/>
    <cellStyle name="Comma 55 2 2 2 2 4" xfId="6841"/>
    <cellStyle name="Comma 55 2 2 2 2 5" xfId="6842"/>
    <cellStyle name="Comma 55 2 2 2 3" xfId="6843"/>
    <cellStyle name="Comma 55 2 2 2 3 2" xfId="6844"/>
    <cellStyle name="Comma 55 2 2 2 3 3" xfId="6845"/>
    <cellStyle name="Comma 55 2 2 2 3 4" xfId="6846"/>
    <cellStyle name="Comma 55 2 2 2 4" xfId="6847"/>
    <cellStyle name="Comma 55 2 2 2 5" xfId="6848"/>
    <cellStyle name="Comma 55 2 2 2 6" xfId="6849"/>
    <cellStyle name="Comma 55 2 2 3" xfId="6850"/>
    <cellStyle name="Comma 55 2 2 3 2" xfId="6851"/>
    <cellStyle name="Comma 55 2 2 3 2 2" xfId="6852"/>
    <cellStyle name="Comma 55 2 2 3 2 2 2" xfId="6853"/>
    <cellStyle name="Comma 55 2 2 3 2 2 3" xfId="6854"/>
    <cellStyle name="Comma 55 2 2 3 2 2 4" xfId="6855"/>
    <cellStyle name="Comma 55 2 2 3 2 3" xfId="6856"/>
    <cellStyle name="Comma 55 2 2 3 2 4" xfId="6857"/>
    <cellStyle name="Comma 55 2 2 3 2 5" xfId="6858"/>
    <cellStyle name="Comma 55 2 2 3 3" xfId="6859"/>
    <cellStyle name="Comma 55 2 2 3 3 2" xfId="6860"/>
    <cellStyle name="Comma 55 2 2 3 3 3" xfId="6861"/>
    <cellStyle name="Comma 55 2 2 3 3 4" xfId="6862"/>
    <cellStyle name="Comma 55 2 2 3 4" xfId="6863"/>
    <cellStyle name="Comma 55 2 2 3 5" xfId="6864"/>
    <cellStyle name="Comma 55 2 2 3 6" xfId="6865"/>
    <cellStyle name="Comma 55 2 2 4" xfId="6866"/>
    <cellStyle name="Comma 55 2 2 4 2" xfId="6867"/>
    <cellStyle name="Comma 55 2 2 4 2 2" xfId="6868"/>
    <cellStyle name="Comma 55 2 2 4 2 3" xfId="6869"/>
    <cellStyle name="Comma 55 2 2 4 2 4" xfId="6870"/>
    <cellStyle name="Comma 55 2 2 4 3" xfId="6871"/>
    <cellStyle name="Comma 55 2 2 4 4" xfId="6872"/>
    <cellStyle name="Comma 55 2 2 4 5" xfId="6873"/>
    <cellStyle name="Comma 55 2 2 5" xfId="6874"/>
    <cellStyle name="Comma 55 2 2 5 2" xfId="6875"/>
    <cellStyle name="Comma 55 2 2 5 3" xfId="6876"/>
    <cellStyle name="Comma 55 2 2 5 4" xfId="6877"/>
    <cellStyle name="Comma 55 2 2 6" xfId="6878"/>
    <cellStyle name="Comma 55 2 2 7" xfId="6879"/>
    <cellStyle name="Comma 55 2 2 8" xfId="6880"/>
    <cellStyle name="Comma 55 2 3" xfId="6881"/>
    <cellStyle name="Comma 55 2 3 2" xfId="6882"/>
    <cellStyle name="Comma 55 2 3 2 2" xfId="6883"/>
    <cellStyle name="Comma 55 2 3 2 2 2" xfId="6884"/>
    <cellStyle name="Comma 55 2 3 2 2 2 2" xfId="6885"/>
    <cellStyle name="Comma 55 2 3 2 2 2 3" xfId="6886"/>
    <cellStyle name="Comma 55 2 3 2 2 2 4" xfId="6887"/>
    <cellStyle name="Comma 55 2 3 2 2 3" xfId="6888"/>
    <cellStyle name="Comma 55 2 3 2 2 4" xfId="6889"/>
    <cellStyle name="Comma 55 2 3 2 2 5" xfId="6890"/>
    <cellStyle name="Comma 55 2 3 2 3" xfId="6891"/>
    <cellStyle name="Comma 55 2 3 2 3 2" xfId="6892"/>
    <cellStyle name="Comma 55 2 3 2 3 3" xfId="6893"/>
    <cellStyle name="Comma 55 2 3 2 3 4" xfId="6894"/>
    <cellStyle name="Comma 55 2 3 2 4" xfId="6895"/>
    <cellStyle name="Comma 55 2 3 2 5" xfId="6896"/>
    <cellStyle name="Comma 55 2 3 2 6" xfId="6897"/>
    <cellStyle name="Comma 55 2 3 3" xfId="6898"/>
    <cellStyle name="Comma 55 2 3 3 2" xfId="6899"/>
    <cellStyle name="Comma 55 2 3 3 2 2" xfId="6900"/>
    <cellStyle name="Comma 55 2 3 3 2 2 2" xfId="6901"/>
    <cellStyle name="Comma 55 2 3 3 2 2 3" xfId="6902"/>
    <cellStyle name="Comma 55 2 3 3 2 2 4" xfId="6903"/>
    <cellStyle name="Comma 55 2 3 3 2 3" xfId="6904"/>
    <cellStyle name="Comma 55 2 3 3 2 4" xfId="6905"/>
    <cellStyle name="Comma 55 2 3 3 2 5" xfId="6906"/>
    <cellStyle name="Comma 55 2 3 3 3" xfId="6907"/>
    <cellStyle name="Comma 55 2 3 3 3 2" xfId="6908"/>
    <cellStyle name="Comma 55 2 3 3 3 3" xfId="6909"/>
    <cellStyle name="Comma 55 2 3 3 3 4" xfId="6910"/>
    <cellStyle name="Comma 55 2 3 3 4" xfId="6911"/>
    <cellStyle name="Comma 55 2 3 3 5" xfId="6912"/>
    <cellStyle name="Comma 55 2 3 3 6" xfId="6913"/>
    <cellStyle name="Comma 55 2 3 4" xfId="6914"/>
    <cellStyle name="Comma 55 2 3 4 2" xfId="6915"/>
    <cellStyle name="Comma 55 2 3 4 2 2" xfId="6916"/>
    <cellStyle name="Comma 55 2 3 4 2 3" xfId="6917"/>
    <cellStyle name="Comma 55 2 3 4 2 4" xfId="6918"/>
    <cellStyle name="Comma 55 2 3 4 3" xfId="6919"/>
    <cellStyle name="Comma 55 2 3 4 4" xfId="6920"/>
    <cellStyle name="Comma 55 2 3 4 5" xfId="6921"/>
    <cellStyle name="Comma 55 2 3 5" xfId="6922"/>
    <cellStyle name="Comma 55 2 3 5 2" xfId="6923"/>
    <cellStyle name="Comma 55 2 3 5 3" xfId="6924"/>
    <cellStyle name="Comma 55 2 3 5 4" xfId="6925"/>
    <cellStyle name="Comma 55 2 3 6" xfId="6926"/>
    <cellStyle name="Comma 55 2 3 7" xfId="6927"/>
    <cellStyle name="Comma 55 2 3 8" xfId="6928"/>
    <cellStyle name="Comma 55 2 4" xfId="6929"/>
    <cellStyle name="Comma 55 2 4 2" xfId="6930"/>
    <cellStyle name="Comma 55 2 4 2 2" xfId="6931"/>
    <cellStyle name="Comma 55 2 4 2 2 2" xfId="6932"/>
    <cellStyle name="Comma 55 2 4 2 2 3" xfId="6933"/>
    <cellStyle name="Comma 55 2 4 2 2 4" xfId="6934"/>
    <cellStyle name="Comma 55 2 4 2 3" xfId="6935"/>
    <cellStyle name="Comma 55 2 4 2 4" xfId="6936"/>
    <cellStyle name="Comma 55 2 4 2 5" xfId="6937"/>
    <cellStyle name="Comma 55 2 4 3" xfId="6938"/>
    <cellStyle name="Comma 55 2 4 3 2" xfId="6939"/>
    <cellStyle name="Comma 55 2 4 3 3" xfId="6940"/>
    <cellStyle name="Comma 55 2 4 3 4" xfId="6941"/>
    <cellStyle name="Comma 55 2 4 4" xfId="6942"/>
    <cellStyle name="Comma 55 2 4 5" xfId="6943"/>
    <cellStyle name="Comma 55 2 4 6" xfId="6944"/>
    <cellStyle name="Comma 55 2 5" xfId="6945"/>
    <cellStyle name="Comma 55 2 5 2" xfId="6946"/>
    <cellStyle name="Comma 55 2 5 2 2" xfId="6947"/>
    <cellStyle name="Comma 55 2 5 2 2 2" xfId="6948"/>
    <cellStyle name="Comma 55 2 5 2 2 3" xfId="6949"/>
    <cellStyle name="Comma 55 2 5 2 2 4" xfId="6950"/>
    <cellStyle name="Comma 55 2 5 2 3" xfId="6951"/>
    <cellStyle name="Comma 55 2 5 2 4" xfId="6952"/>
    <cellStyle name="Comma 55 2 5 2 5" xfId="6953"/>
    <cellStyle name="Comma 55 2 5 3" xfId="6954"/>
    <cellStyle name="Comma 55 2 5 3 2" xfId="6955"/>
    <cellStyle name="Comma 55 2 5 3 3" xfId="6956"/>
    <cellStyle name="Comma 55 2 5 3 4" xfId="6957"/>
    <cellStyle name="Comma 55 2 5 4" xfId="6958"/>
    <cellStyle name="Comma 55 2 5 5" xfId="6959"/>
    <cellStyle name="Comma 55 2 5 6" xfId="6960"/>
    <cellStyle name="Comma 55 2 6" xfId="6961"/>
    <cellStyle name="Comma 55 2 6 2" xfId="6962"/>
    <cellStyle name="Comma 55 2 6 2 2" xfId="6963"/>
    <cellStyle name="Comma 55 2 6 2 3" xfId="6964"/>
    <cellStyle name="Comma 55 2 6 2 4" xfId="6965"/>
    <cellStyle name="Comma 55 2 6 3" xfId="6966"/>
    <cellStyle name="Comma 55 2 6 4" xfId="6967"/>
    <cellStyle name="Comma 55 2 6 5" xfId="6968"/>
    <cellStyle name="Comma 55 2 7" xfId="6969"/>
    <cellStyle name="Comma 55 2 7 2" xfId="6970"/>
    <cellStyle name="Comma 55 2 7 3" xfId="6971"/>
    <cellStyle name="Comma 55 2 7 4" xfId="6972"/>
    <cellStyle name="Comma 55 2 8" xfId="6973"/>
    <cellStyle name="Comma 55 2 9" xfId="6974"/>
    <cellStyle name="Comma 55 3" xfId="6975"/>
    <cellStyle name="Comma 55 3 10" xfId="6976"/>
    <cellStyle name="Comma 55 3 2" xfId="6977"/>
    <cellStyle name="Comma 55 3 2 2" xfId="6978"/>
    <cellStyle name="Comma 55 3 2 2 2" xfId="6979"/>
    <cellStyle name="Comma 55 3 2 2 2 2" xfId="6980"/>
    <cellStyle name="Comma 55 3 2 2 2 2 2" xfId="6981"/>
    <cellStyle name="Comma 55 3 2 2 2 2 3" xfId="6982"/>
    <cellStyle name="Comma 55 3 2 2 2 2 4" xfId="6983"/>
    <cellStyle name="Comma 55 3 2 2 2 3" xfId="6984"/>
    <cellStyle name="Comma 55 3 2 2 2 4" xfId="6985"/>
    <cellStyle name="Comma 55 3 2 2 2 5" xfId="6986"/>
    <cellStyle name="Comma 55 3 2 2 3" xfId="6987"/>
    <cellStyle name="Comma 55 3 2 2 3 2" xfId="6988"/>
    <cellStyle name="Comma 55 3 2 2 3 3" xfId="6989"/>
    <cellStyle name="Comma 55 3 2 2 3 4" xfId="6990"/>
    <cellStyle name="Comma 55 3 2 2 4" xfId="6991"/>
    <cellStyle name="Comma 55 3 2 2 5" xfId="6992"/>
    <cellStyle name="Comma 55 3 2 2 6" xfId="6993"/>
    <cellStyle name="Comma 55 3 2 3" xfId="6994"/>
    <cellStyle name="Comma 55 3 2 3 2" xfId="6995"/>
    <cellStyle name="Comma 55 3 2 3 2 2" xfId="6996"/>
    <cellStyle name="Comma 55 3 2 3 2 2 2" xfId="6997"/>
    <cellStyle name="Comma 55 3 2 3 2 2 3" xfId="6998"/>
    <cellStyle name="Comma 55 3 2 3 2 2 4" xfId="6999"/>
    <cellStyle name="Comma 55 3 2 3 2 3" xfId="7000"/>
    <cellStyle name="Comma 55 3 2 3 2 4" xfId="7001"/>
    <cellStyle name="Comma 55 3 2 3 2 5" xfId="7002"/>
    <cellStyle name="Comma 55 3 2 3 3" xfId="7003"/>
    <cellStyle name="Comma 55 3 2 3 3 2" xfId="7004"/>
    <cellStyle name="Comma 55 3 2 3 3 3" xfId="7005"/>
    <cellStyle name="Comma 55 3 2 3 3 4" xfId="7006"/>
    <cellStyle name="Comma 55 3 2 3 4" xfId="7007"/>
    <cellStyle name="Comma 55 3 2 3 5" xfId="7008"/>
    <cellStyle name="Comma 55 3 2 3 6" xfId="7009"/>
    <cellStyle name="Comma 55 3 2 4" xfId="7010"/>
    <cellStyle name="Comma 55 3 2 4 2" xfId="7011"/>
    <cellStyle name="Comma 55 3 2 4 2 2" xfId="7012"/>
    <cellStyle name="Comma 55 3 2 4 2 3" xfId="7013"/>
    <cellStyle name="Comma 55 3 2 4 2 4" xfId="7014"/>
    <cellStyle name="Comma 55 3 2 4 3" xfId="7015"/>
    <cellStyle name="Comma 55 3 2 4 4" xfId="7016"/>
    <cellStyle name="Comma 55 3 2 4 5" xfId="7017"/>
    <cellStyle name="Comma 55 3 2 5" xfId="7018"/>
    <cellStyle name="Comma 55 3 2 5 2" xfId="7019"/>
    <cellStyle name="Comma 55 3 2 5 3" xfId="7020"/>
    <cellStyle name="Comma 55 3 2 5 4" xfId="7021"/>
    <cellStyle name="Comma 55 3 2 6" xfId="7022"/>
    <cellStyle name="Comma 55 3 2 7" xfId="7023"/>
    <cellStyle name="Comma 55 3 2 8" xfId="7024"/>
    <cellStyle name="Comma 55 3 3" xfId="7025"/>
    <cellStyle name="Comma 55 3 3 2" xfId="7026"/>
    <cellStyle name="Comma 55 3 3 2 2" xfId="7027"/>
    <cellStyle name="Comma 55 3 3 2 2 2" xfId="7028"/>
    <cellStyle name="Comma 55 3 3 2 2 2 2" xfId="7029"/>
    <cellStyle name="Comma 55 3 3 2 2 2 3" xfId="7030"/>
    <cellStyle name="Comma 55 3 3 2 2 2 4" xfId="7031"/>
    <cellStyle name="Comma 55 3 3 2 2 3" xfId="7032"/>
    <cellStyle name="Comma 55 3 3 2 2 4" xfId="7033"/>
    <cellStyle name="Comma 55 3 3 2 2 5" xfId="7034"/>
    <cellStyle name="Comma 55 3 3 2 3" xfId="7035"/>
    <cellStyle name="Comma 55 3 3 2 3 2" xfId="7036"/>
    <cellStyle name="Comma 55 3 3 2 3 3" xfId="7037"/>
    <cellStyle name="Comma 55 3 3 2 3 4" xfId="7038"/>
    <cellStyle name="Comma 55 3 3 2 4" xfId="7039"/>
    <cellStyle name="Comma 55 3 3 2 5" xfId="7040"/>
    <cellStyle name="Comma 55 3 3 2 6" xfId="7041"/>
    <cellStyle name="Comma 55 3 3 3" xfId="7042"/>
    <cellStyle name="Comma 55 3 3 3 2" xfId="7043"/>
    <cellStyle name="Comma 55 3 3 3 2 2" xfId="7044"/>
    <cellStyle name="Comma 55 3 3 3 2 2 2" xfId="7045"/>
    <cellStyle name="Comma 55 3 3 3 2 2 3" xfId="7046"/>
    <cellStyle name="Comma 55 3 3 3 2 2 4" xfId="7047"/>
    <cellStyle name="Comma 55 3 3 3 2 3" xfId="7048"/>
    <cellStyle name="Comma 55 3 3 3 2 4" xfId="7049"/>
    <cellStyle name="Comma 55 3 3 3 2 5" xfId="7050"/>
    <cellStyle name="Comma 55 3 3 3 3" xfId="7051"/>
    <cellStyle name="Comma 55 3 3 3 3 2" xfId="7052"/>
    <cellStyle name="Comma 55 3 3 3 3 3" xfId="7053"/>
    <cellStyle name="Comma 55 3 3 3 3 4" xfId="7054"/>
    <cellStyle name="Comma 55 3 3 3 4" xfId="7055"/>
    <cellStyle name="Comma 55 3 3 3 5" xfId="7056"/>
    <cellStyle name="Comma 55 3 3 3 6" xfId="7057"/>
    <cellStyle name="Comma 55 3 3 4" xfId="7058"/>
    <cellStyle name="Comma 55 3 3 4 2" xfId="7059"/>
    <cellStyle name="Comma 55 3 3 4 2 2" xfId="7060"/>
    <cellStyle name="Comma 55 3 3 4 2 3" xfId="7061"/>
    <cellStyle name="Comma 55 3 3 4 2 4" xfId="7062"/>
    <cellStyle name="Comma 55 3 3 4 3" xfId="7063"/>
    <cellStyle name="Comma 55 3 3 4 4" xfId="7064"/>
    <cellStyle name="Comma 55 3 3 4 5" xfId="7065"/>
    <cellStyle name="Comma 55 3 3 5" xfId="7066"/>
    <cellStyle name="Comma 55 3 3 5 2" xfId="7067"/>
    <cellStyle name="Comma 55 3 3 5 3" xfId="7068"/>
    <cellStyle name="Comma 55 3 3 5 4" xfId="7069"/>
    <cellStyle name="Comma 55 3 3 6" xfId="7070"/>
    <cellStyle name="Comma 55 3 3 7" xfId="7071"/>
    <cellStyle name="Comma 55 3 3 8" xfId="7072"/>
    <cellStyle name="Comma 55 3 4" xfId="7073"/>
    <cellStyle name="Comma 55 3 4 2" xfId="7074"/>
    <cellStyle name="Comma 55 3 4 2 2" xfId="7075"/>
    <cellStyle name="Comma 55 3 4 2 2 2" xfId="7076"/>
    <cellStyle name="Comma 55 3 4 2 2 3" xfId="7077"/>
    <cellStyle name="Comma 55 3 4 2 2 4" xfId="7078"/>
    <cellStyle name="Comma 55 3 4 2 3" xfId="7079"/>
    <cellStyle name="Comma 55 3 4 2 4" xfId="7080"/>
    <cellStyle name="Comma 55 3 4 2 5" xfId="7081"/>
    <cellStyle name="Comma 55 3 4 3" xfId="7082"/>
    <cellStyle name="Comma 55 3 4 3 2" xfId="7083"/>
    <cellStyle name="Comma 55 3 4 3 3" xfId="7084"/>
    <cellStyle name="Comma 55 3 4 3 4" xfId="7085"/>
    <cellStyle name="Comma 55 3 4 4" xfId="7086"/>
    <cellStyle name="Comma 55 3 4 5" xfId="7087"/>
    <cellStyle name="Comma 55 3 4 6" xfId="7088"/>
    <cellStyle name="Comma 55 3 5" xfId="7089"/>
    <cellStyle name="Comma 55 3 5 2" xfId="7090"/>
    <cellStyle name="Comma 55 3 5 2 2" xfId="7091"/>
    <cellStyle name="Comma 55 3 5 2 2 2" xfId="7092"/>
    <cellStyle name="Comma 55 3 5 2 2 3" xfId="7093"/>
    <cellStyle name="Comma 55 3 5 2 2 4" xfId="7094"/>
    <cellStyle name="Comma 55 3 5 2 3" xfId="7095"/>
    <cellStyle name="Comma 55 3 5 2 4" xfId="7096"/>
    <cellStyle name="Comma 55 3 5 2 5" xfId="7097"/>
    <cellStyle name="Comma 55 3 5 3" xfId="7098"/>
    <cellStyle name="Comma 55 3 5 3 2" xfId="7099"/>
    <cellStyle name="Comma 55 3 5 3 3" xfId="7100"/>
    <cellStyle name="Comma 55 3 5 3 4" xfId="7101"/>
    <cellStyle name="Comma 55 3 5 4" xfId="7102"/>
    <cellStyle name="Comma 55 3 5 5" xfId="7103"/>
    <cellStyle name="Comma 55 3 5 6" xfId="7104"/>
    <cellStyle name="Comma 55 3 6" xfId="7105"/>
    <cellStyle name="Comma 55 3 6 2" xfId="7106"/>
    <cellStyle name="Comma 55 3 6 2 2" xfId="7107"/>
    <cellStyle name="Comma 55 3 6 2 3" xfId="7108"/>
    <cellStyle name="Comma 55 3 6 2 4" xfId="7109"/>
    <cellStyle name="Comma 55 3 6 3" xfId="7110"/>
    <cellStyle name="Comma 55 3 6 4" xfId="7111"/>
    <cellStyle name="Comma 55 3 6 5" xfId="7112"/>
    <cellStyle name="Comma 55 3 7" xfId="7113"/>
    <cellStyle name="Comma 55 3 7 2" xfId="7114"/>
    <cellStyle name="Comma 55 3 7 3" xfId="7115"/>
    <cellStyle name="Comma 55 3 7 4" xfId="7116"/>
    <cellStyle name="Comma 55 3 8" xfId="7117"/>
    <cellStyle name="Comma 55 3 9" xfId="7118"/>
    <cellStyle name="Comma 55 4" xfId="7119"/>
    <cellStyle name="Comma 55 4 2" xfId="7120"/>
    <cellStyle name="Comma 55 4 2 2" xfId="7121"/>
    <cellStyle name="Comma 55 4 2 2 2" xfId="7122"/>
    <cellStyle name="Comma 55 4 2 2 2 2" xfId="7123"/>
    <cellStyle name="Comma 55 4 2 2 2 3" xfId="7124"/>
    <cellStyle name="Comma 55 4 2 2 2 4" xfId="7125"/>
    <cellStyle name="Comma 55 4 2 2 3" xfId="7126"/>
    <cellStyle name="Comma 55 4 2 2 4" xfId="7127"/>
    <cellStyle name="Comma 55 4 2 2 5" xfId="7128"/>
    <cellStyle name="Comma 55 4 2 3" xfId="7129"/>
    <cellStyle name="Comma 55 4 2 3 2" xfId="7130"/>
    <cellStyle name="Comma 55 4 2 3 3" xfId="7131"/>
    <cellStyle name="Comma 55 4 2 3 4" xfId="7132"/>
    <cellStyle name="Comma 55 4 2 4" xfId="7133"/>
    <cellStyle name="Comma 55 4 2 5" xfId="7134"/>
    <cellStyle name="Comma 55 4 2 6" xfId="7135"/>
    <cellStyle name="Comma 55 4 3" xfId="7136"/>
    <cellStyle name="Comma 55 4 3 2" xfId="7137"/>
    <cellStyle name="Comma 55 4 3 2 2" xfId="7138"/>
    <cellStyle name="Comma 55 4 3 2 2 2" xfId="7139"/>
    <cellStyle name="Comma 55 4 3 2 2 3" xfId="7140"/>
    <cellStyle name="Comma 55 4 3 2 2 4" xfId="7141"/>
    <cellStyle name="Comma 55 4 3 2 3" xfId="7142"/>
    <cellStyle name="Comma 55 4 3 2 4" xfId="7143"/>
    <cellStyle name="Comma 55 4 3 2 5" xfId="7144"/>
    <cellStyle name="Comma 55 4 3 3" xfId="7145"/>
    <cellStyle name="Comma 55 4 3 3 2" xfId="7146"/>
    <cellStyle name="Comma 55 4 3 3 3" xfId="7147"/>
    <cellStyle name="Comma 55 4 3 3 4" xfId="7148"/>
    <cellStyle name="Comma 55 4 3 4" xfId="7149"/>
    <cellStyle name="Comma 55 4 3 5" xfId="7150"/>
    <cellStyle name="Comma 55 4 3 6" xfId="7151"/>
    <cellStyle name="Comma 55 4 4" xfId="7152"/>
    <cellStyle name="Comma 55 4 4 2" xfId="7153"/>
    <cellStyle name="Comma 55 4 4 2 2" xfId="7154"/>
    <cellStyle name="Comma 55 4 4 2 3" xfId="7155"/>
    <cellStyle name="Comma 55 4 4 2 4" xfId="7156"/>
    <cellStyle name="Comma 55 4 4 3" xfId="7157"/>
    <cellStyle name="Comma 55 4 4 4" xfId="7158"/>
    <cellStyle name="Comma 55 4 4 5" xfId="7159"/>
    <cellStyle name="Comma 55 4 5" xfId="7160"/>
    <cellStyle name="Comma 55 4 5 2" xfId="7161"/>
    <cellStyle name="Comma 55 4 5 3" xfId="7162"/>
    <cellStyle name="Comma 55 4 5 4" xfId="7163"/>
    <cellStyle name="Comma 55 4 6" xfId="7164"/>
    <cellStyle name="Comma 55 4 7" xfId="7165"/>
    <cellStyle name="Comma 55 4 8" xfId="7166"/>
    <cellStyle name="Comma 55 5" xfId="7167"/>
    <cellStyle name="Comma 55 5 2" xfId="7168"/>
    <cellStyle name="Comma 55 5 2 2" xfId="7169"/>
    <cellStyle name="Comma 55 5 2 2 2" xfId="7170"/>
    <cellStyle name="Comma 55 5 2 2 2 2" xfId="7171"/>
    <cellStyle name="Comma 55 5 2 2 2 3" xfId="7172"/>
    <cellStyle name="Comma 55 5 2 2 2 4" xfId="7173"/>
    <cellStyle name="Comma 55 5 2 2 3" xfId="7174"/>
    <cellStyle name="Comma 55 5 2 2 4" xfId="7175"/>
    <cellStyle name="Comma 55 5 2 2 5" xfId="7176"/>
    <cellStyle name="Comma 55 5 2 3" xfId="7177"/>
    <cellStyle name="Comma 55 5 2 3 2" xfId="7178"/>
    <cellStyle name="Comma 55 5 2 3 3" xfId="7179"/>
    <cellStyle name="Comma 55 5 2 3 4" xfId="7180"/>
    <cellStyle name="Comma 55 5 2 4" xfId="7181"/>
    <cellStyle name="Comma 55 5 2 5" xfId="7182"/>
    <cellStyle name="Comma 55 5 2 6" xfId="7183"/>
    <cellStyle name="Comma 55 5 3" xfId="7184"/>
    <cellStyle name="Comma 55 5 3 2" xfId="7185"/>
    <cellStyle name="Comma 55 5 3 2 2" xfId="7186"/>
    <cellStyle name="Comma 55 5 3 2 2 2" xfId="7187"/>
    <cellStyle name="Comma 55 5 3 2 2 3" xfId="7188"/>
    <cellStyle name="Comma 55 5 3 2 2 4" xfId="7189"/>
    <cellStyle name="Comma 55 5 3 2 3" xfId="7190"/>
    <cellStyle name="Comma 55 5 3 2 4" xfId="7191"/>
    <cellStyle name="Comma 55 5 3 2 5" xfId="7192"/>
    <cellStyle name="Comma 55 5 3 3" xfId="7193"/>
    <cellStyle name="Comma 55 5 3 3 2" xfId="7194"/>
    <cellStyle name="Comma 55 5 3 3 3" xfId="7195"/>
    <cellStyle name="Comma 55 5 3 3 4" xfId="7196"/>
    <cellStyle name="Comma 55 5 3 4" xfId="7197"/>
    <cellStyle name="Comma 55 5 3 5" xfId="7198"/>
    <cellStyle name="Comma 55 5 3 6" xfId="7199"/>
    <cellStyle name="Comma 55 5 4" xfId="7200"/>
    <cellStyle name="Comma 55 5 4 2" xfId="7201"/>
    <cellStyle name="Comma 55 5 4 2 2" xfId="7202"/>
    <cellStyle name="Comma 55 5 4 2 3" xfId="7203"/>
    <cellStyle name="Comma 55 5 4 2 4" xfId="7204"/>
    <cellStyle name="Comma 55 5 4 3" xfId="7205"/>
    <cellStyle name="Comma 55 5 4 4" xfId="7206"/>
    <cellStyle name="Comma 55 5 4 5" xfId="7207"/>
    <cellStyle name="Comma 55 5 5" xfId="7208"/>
    <cellStyle name="Comma 55 5 5 2" xfId="7209"/>
    <cellStyle name="Comma 55 5 5 3" xfId="7210"/>
    <cellStyle name="Comma 55 5 5 4" xfId="7211"/>
    <cellStyle name="Comma 55 5 6" xfId="7212"/>
    <cellStyle name="Comma 55 5 7" xfId="7213"/>
    <cellStyle name="Comma 55 5 8" xfId="7214"/>
    <cellStyle name="Comma 55 6" xfId="7215"/>
    <cellStyle name="Comma 55 6 2" xfId="7216"/>
    <cellStyle name="Comma 55 6 2 2" xfId="7217"/>
    <cellStyle name="Comma 55 6 2 2 2" xfId="7218"/>
    <cellStyle name="Comma 55 6 2 2 3" xfId="7219"/>
    <cellStyle name="Comma 55 6 2 2 4" xfId="7220"/>
    <cellStyle name="Comma 55 6 2 3" xfId="7221"/>
    <cellStyle name="Comma 55 6 2 4" xfId="7222"/>
    <cellStyle name="Comma 55 6 2 5" xfId="7223"/>
    <cellStyle name="Comma 55 6 3" xfId="7224"/>
    <cellStyle name="Comma 55 6 3 2" xfId="7225"/>
    <cellStyle name="Comma 55 6 3 3" xfId="7226"/>
    <cellStyle name="Comma 55 6 3 4" xfId="7227"/>
    <cellStyle name="Comma 55 6 4" xfId="7228"/>
    <cellStyle name="Comma 55 6 5" xfId="7229"/>
    <cellStyle name="Comma 55 6 6" xfId="7230"/>
    <cellStyle name="Comma 55 7" xfId="7231"/>
    <cellStyle name="Comma 55 7 2" xfId="7232"/>
    <cellStyle name="Comma 55 7 2 2" xfId="7233"/>
    <cellStyle name="Comma 55 7 2 2 2" xfId="7234"/>
    <cellStyle name="Comma 55 7 2 2 3" xfId="7235"/>
    <cellStyle name="Comma 55 7 2 2 4" xfId="7236"/>
    <cellStyle name="Comma 55 7 2 3" xfId="7237"/>
    <cellStyle name="Comma 55 7 2 4" xfId="7238"/>
    <cellStyle name="Comma 55 7 2 5" xfId="7239"/>
    <cellStyle name="Comma 55 7 3" xfId="7240"/>
    <cellStyle name="Comma 55 7 3 2" xfId="7241"/>
    <cellStyle name="Comma 55 7 3 3" xfId="7242"/>
    <cellStyle name="Comma 55 7 3 4" xfId="7243"/>
    <cellStyle name="Comma 55 7 4" xfId="7244"/>
    <cellStyle name="Comma 55 7 5" xfId="7245"/>
    <cellStyle name="Comma 55 7 6" xfId="7246"/>
    <cellStyle name="Comma 55 8" xfId="7247"/>
    <cellStyle name="Comma 55 8 2" xfId="7248"/>
    <cellStyle name="Comma 55 8 2 2" xfId="7249"/>
    <cellStyle name="Comma 55 8 2 3" xfId="7250"/>
    <cellStyle name="Comma 55 8 2 4" xfId="7251"/>
    <cellStyle name="Comma 55 8 3" xfId="7252"/>
    <cellStyle name="Comma 55 8 4" xfId="7253"/>
    <cellStyle name="Comma 55 8 5" xfId="7254"/>
    <cellStyle name="Comma 55 9" xfId="7255"/>
    <cellStyle name="Comma 55 9 2" xfId="7256"/>
    <cellStyle name="Comma 55 9 3" xfId="7257"/>
    <cellStyle name="Comma 55 9 4" xfId="7258"/>
    <cellStyle name="Comma 56" xfId="7259"/>
    <cellStyle name="Comma 56 10" xfId="7260"/>
    <cellStyle name="Comma 56 11" xfId="7261"/>
    <cellStyle name="Comma 56 12" xfId="7262"/>
    <cellStyle name="Comma 56 2" xfId="7263"/>
    <cellStyle name="Comma 56 2 10" xfId="7264"/>
    <cellStyle name="Comma 56 2 2" xfId="7265"/>
    <cellStyle name="Comma 56 2 2 2" xfId="7266"/>
    <cellStyle name="Comma 56 2 2 2 2" xfId="7267"/>
    <cellStyle name="Comma 56 2 2 2 2 2" xfId="7268"/>
    <cellStyle name="Comma 56 2 2 2 2 2 2" xfId="7269"/>
    <cellStyle name="Comma 56 2 2 2 2 2 3" xfId="7270"/>
    <cellStyle name="Comma 56 2 2 2 2 2 4" xfId="7271"/>
    <cellStyle name="Comma 56 2 2 2 2 3" xfId="7272"/>
    <cellStyle name="Comma 56 2 2 2 2 4" xfId="7273"/>
    <cellStyle name="Comma 56 2 2 2 2 5" xfId="7274"/>
    <cellStyle name="Comma 56 2 2 2 3" xfId="7275"/>
    <cellStyle name="Comma 56 2 2 2 3 2" xfId="7276"/>
    <cellStyle name="Comma 56 2 2 2 3 3" xfId="7277"/>
    <cellStyle name="Comma 56 2 2 2 3 4" xfId="7278"/>
    <cellStyle name="Comma 56 2 2 2 4" xfId="7279"/>
    <cellStyle name="Comma 56 2 2 2 5" xfId="7280"/>
    <cellStyle name="Comma 56 2 2 2 6" xfId="7281"/>
    <cellStyle name="Comma 56 2 2 3" xfId="7282"/>
    <cellStyle name="Comma 56 2 2 3 2" xfId="7283"/>
    <cellStyle name="Comma 56 2 2 3 2 2" xfId="7284"/>
    <cellStyle name="Comma 56 2 2 3 2 2 2" xfId="7285"/>
    <cellStyle name="Comma 56 2 2 3 2 2 3" xfId="7286"/>
    <cellStyle name="Comma 56 2 2 3 2 2 4" xfId="7287"/>
    <cellStyle name="Comma 56 2 2 3 2 3" xfId="7288"/>
    <cellStyle name="Comma 56 2 2 3 2 4" xfId="7289"/>
    <cellStyle name="Comma 56 2 2 3 2 5" xfId="7290"/>
    <cellStyle name="Comma 56 2 2 3 3" xfId="7291"/>
    <cellStyle name="Comma 56 2 2 3 3 2" xfId="7292"/>
    <cellStyle name="Comma 56 2 2 3 3 3" xfId="7293"/>
    <cellStyle name="Comma 56 2 2 3 3 4" xfId="7294"/>
    <cellStyle name="Comma 56 2 2 3 4" xfId="7295"/>
    <cellStyle name="Comma 56 2 2 3 5" xfId="7296"/>
    <cellStyle name="Comma 56 2 2 3 6" xfId="7297"/>
    <cellStyle name="Comma 56 2 2 4" xfId="7298"/>
    <cellStyle name="Comma 56 2 2 4 2" xfId="7299"/>
    <cellStyle name="Comma 56 2 2 4 2 2" xfId="7300"/>
    <cellStyle name="Comma 56 2 2 4 2 3" xfId="7301"/>
    <cellStyle name="Comma 56 2 2 4 2 4" xfId="7302"/>
    <cellStyle name="Comma 56 2 2 4 3" xfId="7303"/>
    <cellStyle name="Comma 56 2 2 4 4" xfId="7304"/>
    <cellStyle name="Comma 56 2 2 4 5" xfId="7305"/>
    <cellStyle name="Comma 56 2 2 5" xfId="7306"/>
    <cellStyle name="Comma 56 2 2 5 2" xfId="7307"/>
    <cellStyle name="Comma 56 2 2 5 3" xfId="7308"/>
    <cellStyle name="Comma 56 2 2 5 4" xfId="7309"/>
    <cellStyle name="Comma 56 2 2 6" xfId="7310"/>
    <cellStyle name="Comma 56 2 2 7" xfId="7311"/>
    <cellStyle name="Comma 56 2 2 8" xfId="7312"/>
    <cellStyle name="Comma 56 2 3" xfId="7313"/>
    <cellStyle name="Comma 56 2 3 2" xfId="7314"/>
    <cellStyle name="Comma 56 2 3 2 2" xfId="7315"/>
    <cellStyle name="Comma 56 2 3 2 2 2" xfId="7316"/>
    <cellStyle name="Comma 56 2 3 2 2 2 2" xfId="7317"/>
    <cellStyle name="Comma 56 2 3 2 2 2 3" xfId="7318"/>
    <cellStyle name="Comma 56 2 3 2 2 2 4" xfId="7319"/>
    <cellStyle name="Comma 56 2 3 2 2 3" xfId="7320"/>
    <cellStyle name="Comma 56 2 3 2 2 4" xfId="7321"/>
    <cellStyle name="Comma 56 2 3 2 2 5" xfId="7322"/>
    <cellStyle name="Comma 56 2 3 2 3" xfId="7323"/>
    <cellStyle name="Comma 56 2 3 2 3 2" xfId="7324"/>
    <cellStyle name="Comma 56 2 3 2 3 3" xfId="7325"/>
    <cellStyle name="Comma 56 2 3 2 3 4" xfId="7326"/>
    <cellStyle name="Comma 56 2 3 2 4" xfId="7327"/>
    <cellStyle name="Comma 56 2 3 2 5" xfId="7328"/>
    <cellStyle name="Comma 56 2 3 2 6" xfId="7329"/>
    <cellStyle name="Comma 56 2 3 3" xfId="7330"/>
    <cellStyle name="Comma 56 2 3 3 2" xfId="7331"/>
    <cellStyle name="Comma 56 2 3 3 2 2" xfId="7332"/>
    <cellStyle name="Comma 56 2 3 3 2 2 2" xfId="7333"/>
    <cellStyle name="Comma 56 2 3 3 2 2 3" xfId="7334"/>
    <cellStyle name="Comma 56 2 3 3 2 2 4" xfId="7335"/>
    <cellStyle name="Comma 56 2 3 3 2 3" xfId="7336"/>
    <cellStyle name="Comma 56 2 3 3 2 4" xfId="7337"/>
    <cellStyle name="Comma 56 2 3 3 2 5" xfId="7338"/>
    <cellStyle name="Comma 56 2 3 3 3" xfId="7339"/>
    <cellStyle name="Comma 56 2 3 3 3 2" xfId="7340"/>
    <cellStyle name="Comma 56 2 3 3 3 3" xfId="7341"/>
    <cellStyle name="Comma 56 2 3 3 3 4" xfId="7342"/>
    <cellStyle name="Comma 56 2 3 3 4" xfId="7343"/>
    <cellStyle name="Comma 56 2 3 3 5" xfId="7344"/>
    <cellStyle name="Comma 56 2 3 3 6" xfId="7345"/>
    <cellStyle name="Comma 56 2 3 4" xfId="7346"/>
    <cellStyle name="Comma 56 2 3 4 2" xfId="7347"/>
    <cellStyle name="Comma 56 2 3 4 2 2" xfId="7348"/>
    <cellStyle name="Comma 56 2 3 4 2 3" xfId="7349"/>
    <cellStyle name="Comma 56 2 3 4 2 4" xfId="7350"/>
    <cellStyle name="Comma 56 2 3 4 3" xfId="7351"/>
    <cellStyle name="Comma 56 2 3 4 4" xfId="7352"/>
    <cellStyle name="Comma 56 2 3 4 5" xfId="7353"/>
    <cellStyle name="Comma 56 2 3 5" xfId="7354"/>
    <cellStyle name="Comma 56 2 3 5 2" xfId="7355"/>
    <cellStyle name="Comma 56 2 3 5 3" xfId="7356"/>
    <cellStyle name="Comma 56 2 3 5 4" xfId="7357"/>
    <cellStyle name="Comma 56 2 3 6" xfId="7358"/>
    <cellStyle name="Comma 56 2 3 7" xfId="7359"/>
    <cellStyle name="Comma 56 2 3 8" xfId="7360"/>
    <cellStyle name="Comma 56 2 4" xfId="7361"/>
    <cellStyle name="Comma 56 2 4 2" xfId="7362"/>
    <cellStyle name="Comma 56 2 4 2 2" xfId="7363"/>
    <cellStyle name="Comma 56 2 4 2 2 2" xfId="7364"/>
    <cellStyle name="Comma 56 2 4 2 2 3" xfId="7365"/>
    <cellStyle name="Comma 56 2 4 2 2 4" xfId="7366"/>
    <cellStyle name="Comma 56 2 4 2 3" xfId="7367"/>
    <cellStyle name="Comma 56 2 4 2 4" xfId="7368"/>
    <cellStyle name="Comma 56 2 4 2 5" xfId="7369"/>
    <cellStyle name="Comma 56 2 4 3" xfId="7370"/>
    <cellStyle name="Comma 56 2 4 3 2" xfId="7371"/>
    <cellStyle name="Comma 56 2 4 3 3" xfId="7372"/>
    <cellStyle name="Comma 56 2 4 3 4" xfId="7373"/>
    <cellStyle name="Comma 56 2 4 4" xfId="7374"/>
    <cellStyle name="Comma 56 2 4 5" xfId="7375"/>
    <cellStyle name="Comma 56 2 4 6" xfId="7376"/>
    <cellStyle name="Comma 56 2 5" xfId="7377"/>
    <cellStyle name="Comma 56 2 5 2" xfId="7378"/>
    <cellStyle name="Comma 56 2 5 2 2" xfId="7379"/>
    <cellStyle name="Comma 56 2 5 2 2 2" xfId="7380"/>
    <cellStyle name="Comma 56 2 5 2 2 3" xfId="7381"/>
    <cellStyle name="Comma 56 2 5 2 2 4" xfId="7382"/>
    <cellStyle name="Comma 56 2 5 2 3" xfId="7383"/>
    <cellStyle name="Comma 56 2 5 2 4" xfId="7384"/>
    <cellStyle name="Comma 56 2 5 2 5" xfId="7385"/>
    <cellStyle name="Comma 56 2 5 3" xfId="7386"/>
    <cellStyle name="Comma 56 2 5 3 2" xfId="7387"/>
    <cellStyle name="Comma 56 2 5 3 3" xfId="7388"/>
    <cellStyle name="Comma 56 2 5 3 4" xfId="7389"/>
    <cellStyle name="Comma 56 2 5 4" xfId="7390"/>
    <cellStyle name="Comma 56 2 5 5" xfId="7391"/>
    <cellStyle name="Comma 56 2 5 6" xfId="7392"/>
    <cellStyle name="Comma 56 2 6" xfId="7393"/>
    <cellStyle name="Comma 56 2 6 2" xfId="7394"/>
    <cellStyle name="Comma 56 2 6 2 2" xfId="7395"/>
    <cellStyle name="Comma 56 2 6 2 3" xfId="7396"/>
    <cellStyle name="Comma 56 2 6 2 4" xfId="7397"/>
    <cellStyle name="Comma 56 2 6 3" xfId="7398"/>
    <cellStyle name="Comma 56 2 6 4" xfId="7399"/>
    <cellStyle name="Comma 56 2 6 5" xfId="7400"/>
    <cellStyle name="Comma 56 2 7" xfId="7401"/>
    <cellStyle name="Comma 56 2 7 2" xfId="7402"/>
    <cellStyle name="Comma 56 2 7 3" xfId="7403"/>
    <cellStyle name="Comma 56 2 7 4" xfId="7404"/>
    <cellStyle name="Comma 56 2 8" xfId="7405"/>
    <cellStyle name="Comma 56 2 9" xfId="7406"/>
    <cellStyle name="Comma 56 3" xfId="7407"/>
    <cellStyle name="Comma 56 3 10" xfId="7408"/>
    <cellStyle name="Comma 56 3 2" xfId="7409"/>
    <cellStyle name="Comma 56 3 2 2" xfId="7410"/>
    <cellStyle name="Comma 56 3 2 2 2" xfId="7411"/>
    <cellStyle name="Comma 56 3 2 2 2 2" xfId="7412"/>
    <cellStyle name="Comma 56 3 2 2 2 2 2" xfId="7413"/>
    <cellStyle name="Comma 56 3 2 2 2 2 3" xfId="7414"/>
    <cellStyle name="Comma 56 3 2 2 2 2 4" xfId="7415"/>
    <cellStyle name="Comma 56 3 2 2 2 3" xfId="7416"/>
    <cellStyle name="Comma 56 3 2 2 2 4" xfId="7417"/>
    <cellStyle name="Comma 56 3 2 2 2 5" xfId="7418"/>
    <cellStyle name="Comma 56 3 2 2 3" xfId="7419"/>
    <cellStyle name="Comma 56 3 2 2 3 2" xfId="7420"/>
    <cellStyle name="Comma 56 3 2 2 3 3" xfId="7421"/>
    <cellStyle name="Comma 56 3 2 2 3 4" xfId="7422"/>
    <cellStyle name="Comma 56 3 2 2 4" xfId="7423"/>
    <cellStyle name="Comma 56 3 2 2 5" xfId="7424"/>
    <cellStyle name="Comma 56 3 2 2 6" xfId="7425"/>
    <cellStyle name="Comma 56 3 2 3" xfId="7426"/>
    <cellStyle name="Comma 56 3 2 3 2" xfId="7427"/>
    <cellStyle name="Comma 56 3 2 3 2 2" xfId="7428"/>
    <cellStyle name="Comma 56 3 2 3 2 2 2" xfId="7429"/>
    <cellStyle name="Comma 56 3 2 3 2 2 3" xfId="7430"/>
    <cellStyle name="Comma 56 3 2 3 2 2 4" xfId="7431"/>
    <cellStyle name="Comma 56 3 2 3 2 3" xfId="7432"/>
    <cellStyle name="Comma 56 3 2 3 2 4" xfId="7433"/>
    <cellStyle name="Comma 56 3 2 3 2 5" xfId="7434"/>
    <cellStyle name="Comma 56 3 2 3 3" xfId="7435"/>
    <cellStyle name="Comma 56 3 2 3 3 2" xfId="7436"/>
    <cellStyle name="Comma 56 3 2 3 3 3" xfId="7437"/>
    <cellStyle name="Comma 56 3 2 3 3 4" xfId="7438"/>
    <cellStyle name="Comma 56 3 2 3 4" xfId="7439"/>
    <cellStyle name="Comma 56 3 2 3 5" xfId="7440"/>
    <cellStyle name="Comma 56 3 2 3 6" xfId="7441"/>
    <cellStyle name="Comma 56 3 2 4" xfId="7442"/>
    <cellStyle name="Comma 56 3 2 4 2" xfId="7443"/>
    <cellStyle name="Comma 56 3 2 4 2 2" xfId="7444"/>
    <cellStyle name="Comma 56 3 2 4 2 3" xfId="7445"/>
    <cellStyle name="Comma 56 3 2 4 2 4" xfId="7446"/>
    <cellStyle name="Comma 56 3 2 4 3" xfId="7447"/>
    <cellStyle name="Comma 56 3 2 4 4" xfId="7448"/>
    <cellStyle name="Comma 56 3 2 4 5" xfId="7449"/>
    <cellStyle name="Comma 56 3 2 5" xfId="7450"/>
    <cellStyle name="Comma 56 3 2 5 2" xfId="7451"/>
    <cellStyle name="Comma 56 3 2 5 3" xfId="7452"/>
    <cellStyle name="Comma 56 3 2 5 4" xfId="7453"/>
    <cellStyle name="Comma 56 3 2 6" xfId="7454"/>
    <cellStyle name="Comma 56 3 2 7" xfId="7455"/>
    <cellStyle name="Comma 56 3 2 8" xfId="7456"/>
    <cellStyle name="Comma 56 3 3" xfId="7457"/>
    <cellStyle name="Comma 56 3 3 2" xfId="7458"/>
    <cellStyle name="Comma 56 3 3 2 2" xfId="7459"/>
    <cellStyle name="Comma 56 3 3 2 2 2" xfId="7460"/>
    <cellStyle name="Comma 56 3 3 2 2 2 2" xfId="7461"/>
    <cellStyle name="Comma 56 3 3 2 2 2 3" xfId="7462"/>
    <cellStyle name="Comma 56 3 3 2 2 2 4" xfId="7463"/>
    <cellStyle name="Comma 56 3 3 2 2 3" xfId="7464"/>
    <cellStyle name="Comma 56 3 3 2 2 4" xfId="7465"/>
    <cellStyle name="Comma 56 3 3 2 2 5" xfId="7466"/>
    <cellStyle name="Comma 56 3 3 2 3" xfId="7467"/>
    <cellStyle name="Comma 56 3 3 2 3 2" xfId="7468"/>
    <cellStyle name="Comma 56 3 3 2 3 3" xfId="7469"/>
    <cellStyle name="Comma 56 3 3 2 3 4" xfId="7470"/>
    <cellStyle name="Comma 56 3 3 2 4" xfId="7471"/>
    <cellStyle name="Comma 56 3 3 2 5" xfId="7472"/>
    <cellStyle name="Comma 56 3 3 2 6" xfId="7473"/>
    <cellStyle name="Comma 56 3 3 3" xfId="7474"/>
    <cellStyle name="Comma 56 3 3 3 2" xfId="7475"/>
    <cellStyle name="Comma 56 3 3 3 2 2" xfId="7476"/>
    <cellStyle name="Comma 56 3 3 3 2 2 2" xfId="7477"/>
    <cellStyle name="Comma 56 3 3 3 2 2 3" xfId="7478"/>
    <cellStyle name="Comma 56 3 3 3 2 2 4" xfId="7479"/>
    <cellStyle name="Comma 56 3 3 3 2 3" xfId="7480"/>
    <cellStyle name="Comma 56 3 3 3 2 4" xfId="7481"/>
    <cellStyle name="Comma 56 3 3 3 2 5" xfId="7482"/>
    <cellStyle name="Comma 56 3 3 3 3" xfId="7483"/>
    <cellStyle name="Comma 56 3 3 3 3 2" xfId="7484"/>
    <cellStyle name="Comma 56 3 3 3 3 3" xfId="7485"/>
    <cellStyle name="Comma 56 3 3 3 3 4" xfId="7486"/>
    <cellStyle name="Comma 56 3 3 3 4" xfId="7487"/>
    <cellStyle name="Comma 56 3 3 3 5" xfId="7488"/>
    <cellStyle name="Comma 56 3 3 3 6" xfId="7489"/>
    <cellStyle name="Comma 56 3 3 4" xfId="7490"/>
    <cellStyle name="Comma 56 3 3 4 2" xfId="7491"/>
    <cellStyle name="Comma 56 3 3 4 2 2" xfId="7492"/>
    <cellStyle name="Comma 56 3 3 4 2 3" xfId="7493"/>
    <cellStyle name="Comma 56 3 3 4 2 4" xfId="7494"/>
    <cellStyle name="Comma 56 3 3 4 3" xfId="7495"/>
    <cellStyle name="Comma 56 3 3 4 4" xfId="7496"/>
    <cellStyle name="Comma 56 3 3 4 5" xfId="7497"/>
    <cellStyle name="Comma 56 3 3 5" xfId="7498"/>
    <cellStyle name="Comma 56 3 3 5 2" xfId="7499"/>
    <cellStyle name="Comma 56 3 3 5 3" xfId="7500"/>
    <cellStyle name="Comma 56 3 3 5 4" xfId="7501"/>
    <cellStyle name="Comma 56 3 3 6" xfId="7502"/>
    <cellStyle name="Comma 56 3 3 7" xfId="7503"/>
    <cellStyle name="Comma 56 3 3 8" xfId="7504"/>
    <cellStyle name="Comma 56 3 4" xfId="7505"/>
    <cellStyle name="Comma 56 3 4 2" xfId="7506"/>
    <cellStyle name="Comma 56 3 4 2 2" xfId="7507"/>
    <cellStyle name="Comma 56 3 4 2 2 2" xfId="7508"/>
    <cellStyle name="Comma 56 3 4 2 2 3" xfId="7509"/>
    <cellStyle name="Comma 56 3 4 2 2 4" xfId="7510"/>
    <cellStyle name="Comma 56 3 4 2 3" xfId="7511"/>
    <cellStyle name="Comma 56 3 4 2 4" xfId="7512"/>
    <cellStyle name="Comma 56 3 4 2 5" xfId="7513"/>
    <cellStyle name="Comma 56 3 4 3" xfId="7514"/>
    <cellStyle name="Comma 56 3 4 3 2" xfId="7515"/>
    <cellStyle name="Comma 56 3 4 3 3" xfId="7516"/>
    <cellStyle name="Comma 56 3 4 3 4" xfId="7517"/>
    <cellStyle name="Comma 56 3 4 4" xfId="7518"/>
    <cellStyle name="Comma 56 3 4 5" xfId="7519"/>
    <cellStyle name="Comma 56 3 4 6" xfId="7520"/>
    <cellStyle name="Comma 56 3 5" xfId="7521"/>
    <cellStyle name="Comma 56 3 5 2" xfId="7522"/>
    <cellStyle name="Comma 56 3 5 2 2" xfId="7523"/>
    <cellStyle name="Comma 56 3 5 2 2 2" xfId="7524"/>
    <cellStyle name="Comma 56 3 5 2 2 3" xfId="7525"/>
    <cellStyle name="Comma 56 3 5 2 2 4" xfId="7526"/>
    <cellStyle name="Comma 56 3 5 2 3" xfId="7527"/>
    <cellStyle name="Comma 56 3 5 2 4" xfId="7528"/>
    <cellStyle name="Comma 56 3 5 2 5" xfId="7529"/>
    <cellStyle name="Comma 56 3 5 3" xfId="7530"/>
    <cellStyle name="Comma 56 3 5 3 2" xfId="7531"/>
    <cellStyle name="Comma 56 3 5 3 3" xfId="7532"/>
    <cellStyle name="Comma 56 3 5 3 4" xfId="7533"/>
    <cellStyle name="Comma 56 3 5 4" xfId="7534"/>
    <cellStyle name="Comma 56 3 5 5" xfId="7535"/>
    <cellStyle name="Comma 56 3 5 6" xfId="7536"/>
    <cellStyle name="Comma 56 3 6" xfId="7537"/>
    <cellStyle name="Comma 56 3 6 2" xfId="7538"/>
    <cellStyle name="Comma 56 3 6 2 2" xfId="7539"/>
    <cellStyle name="Comma 56 3 6 2 3" xfId="7540"/>
    <cellStyle name="Comma 56 3 6 2 4" xfId="7541"/>
    <cellStyle name="Comma 56 3 6 3" xfId="7542"/>
    <cellStyle name="Comma 56 3 6 4" xfId="7543"/>
    <cellStyle name="Comma 56 3 6 5" xfId="7544"/>
    <cellStyle name="Comma 56 3 7" xfId="7545"/>
    <cellStyle name="Comma 56 3 7 2" xfId="7546"/>
    <cellStyle name="Comma 56 3 7 3" xfId="7547"/>
    <cellStyle name="Comma 56 3 7 4" xfId="7548"/>
    <cellStyle name="Comma 56 3 8" xfId="7549"/>
    <cellStyle name="Comma 56 3 9" xfId="7550"/>
    <cellStyle name="Comma 56 4" xfId="7551"/>
    <cellStyle name="Comma 56 4 2" xfId="7552"/>
    <cellStyle name="Comma 56 4 2 2" xfId="7553"/>
    <cellStyle name="Comma 56 4 2 2 2" xfId="7554"/>
    <cellStyle name="Comma 56 4 2 2 2 2" xfId="7555"/>
    <cellStyle name="Comma 56 4 2 2 2 3" xfId="7556"/>
    <cellStyle name="Comma 56 4 2 2 2 4" xfId="7557"/>
    <cellStyle name="Comma 56 4 2 2 3" xfId="7558"/>
    <cellStyle name="Comma 56 4 2 2 4" xfId="7559"/>
    <cellStyle name="Comma 56 4 2 2 5" xfId="7560"/>
    <cellStyle name="Comma 56 4 2 3" xfId="7561"/>
    <cellStyle name="Comma 56 4 2 3 2" xfId="7562"/>
    <cellStyle name="Comma 56 4 2 3 3" xfId="7563"/>
    <cellStyle name="Comma 56 4 2 3 4" xfId="7564"/>
    <cellStyle name="Comma 56 4 2 4" xfId="7565"/>
    <cellStyle name="Comma 56 4 2 5" xfId="7566"/>
    <cellStyle name="Comma 56 4 2 6" xfId="7567"/>
    <cellStyle name="Comma 56 4 3" xfId="7568"/>
    <cellStyle name="Comma 56 4 3 2" xfId="7569"/>
    <cellStyle name="Comma 56 4 3 2 2" xfId="7570"/>
    <cellStyle name="Comma 56 4 3 2 2 2" xfId="7571"/>
    <cellStyle name="Comma 56 4 3 2 2 3" xfId="7572"/>
    <cellStyle name="Comma 56 4 3 2 2 4" xfId="7573"/>
    <cellStyle name="Comma 56 4 3 2 3" xfId="7574"/>
    <cellStyle name="Comma 56 4 3 2 4" xfId="7575"/>
    <cellStyle name="Comma 56 4 3 2 5" xfId="7576"/>
    <cellStyle name="Comma 56 4 3 3" xfId="7577"/>
    <cellStyle name="Comma 56 4 3 3 2" xfId="7578"/>
    <cellStyle name="Comma 56 4 3 3 3" xfId="7579"/>
    <cellStyle name="Comma 56 4 3 3 4" xfId="7580"/>
    <cellStyle name="Comma 56 4 3 4" xfId="7581"/>
    <cellStyle name="Comma 56 4 3 5" xfId="7582"/>
    <cellStyle name="Comma 56 4 3 6" xfId="7583"/>
    <cellStyle name="Comma 56 4 4" xfId="7584"/>
    <cellStyle name="Comma 56 4 4 2" xfId="7585"/>
    <cellStyle name="Comma 56 4 4 2 2" xfId="7586"/>
    <cellStyle name="Comma 56 4 4 2 3" xfId="7587"/>
    <cellStyle name="Comma 56 4 4 2 4" xfId="7588"/>
    <cellStyle name="Comma 56 4 4 3" xfId="7589"/>
    <cellStyle name="Comma 56 4 4 4" xfId="7590"/>
    <cellStyle name="Comma 56 4 4 5" xfId="7591"/>
    <cellStyle name="Comma 56 4 5" xfId="7592"/>
    <cellStyle name="Comma 56 4 5 2" xfId="7593"/>
    <cellStyle name="Comma 56 4 5 3" xfId="7594"/>
    <cellStyle name="Comma 56 4 5 4" xfId="7595"/>
    <cellStyle name="Comma 56 4 6" xfId="7596"/>
    <cellStyle name="Comma 56 4 7" xfId="7597"/>
    <cellStyle name="Comma 56 4 8" xfId="7598"/>
    <cellStyle name="Comma 56 5" xfId="7599"/>
    <cellStyle name="Comma 56 5 2" xfId="7600"/>
    <cellStyle name="Comma 56 5 2 2" xfId="7601"/>
    <cellStyle name="Comma 56 5 2 2 2" xfId="7602"/>
    <cellStyle name="Comma 56 5 2 2 2 2" xfId="7603"/>
    <cellStyle name="Comma 56 5 2 2 2 3" xfId="7604"/>
    <cellStyle name="Comma 56 5 2 2 2 4" xfId="7605"/>
    <cellStyle name="Comma 56 5 2 2 3" xfId="7606"/>
    <cellStyle name="Comma 56 5 2 2 4" xfId="7607"/>
    <cellStyle name="Comma 56 5 2 2 5" xfId="7608"/>
    <cellStyle name="Comma 56 5 2 3" xfId="7609"/>
    <cellStyle name="Comma 56 5 2 3 2" xfId="7610"/>
    <cellStyle name="Comma 56 5 2 3 3" xfId="7611"/>
    <cellStyle name="Comma 56 5 2 3 4" xfId="7612"/>
    <cellStyle name="Comma 56 5 2 4" xfId="7613"/>
    <cellStyle name="Comma 56 5 2 5" xfId="7614"/>
    <cellStyle name="Comma 56 5 2 6" xfId="7615"/>
    <cellStyle name="Comma 56 5 3" xfId="7616"/>
    <cellStyle name="Comma 56 5 3 2" xfId="7617"/>
    <cellStyle name="Comma 56 5 3 2 2" xfId="7618"/>
    <cellStyle name="Comma 56 5 3 2 2 2" xfId="7619"/>
    <cellStyle name="Comma 56 5 3 2 2 3" xfId="7620"/>
    <cellStyle name="Comma 56 5 3 2 2 4" xfId="7621"/>
    <cellStyle name="Comma 56 5 3 2 3" xfId="7622"/>
    <cellStyle name="Comma 56 5 3 2 4" xfId="7623"/>
    <cellStyle name="Comma 56 5 3 2 5" xfId="7624"/>
    <cellStyle name="Comma 56 5 3 3" xfId="7625"/>
    <cellStyle name="Comma 56 5 3 3 2" xfId="7626"/>
    <cellStyle name="Comma 56 5 3 3 3" xfId="7627"/>
    <cellStyle name="Comma 56 5 3 3 4" xfId="7628"/>
    <cellStyle name="Comma 56 5 3 4" xfId="7629"/>
    <cellStyle name="Comma 56 5 3 5" xfId="7630"/>
    <cellStyle name="Comma 56 5 3 6" xfId="7631"/>
    <cellStyle name="Comma 56 5 4" xfId="7632"/>
    <cellStyle name="Comma 56 5 4 2" xfId="7633"/>
    <cellStyle name="Comma 56 5 4 2 2" xfId="7634"/>
    <cellStyle name="Comma 56 5 4 2 3" xfId="7635"/>
    <cellStyle name="Comma 56 5 4 2 4" xfId="7636"/>
    <cellStyle name="Comma 56 5 4 3" xfId="7637"/>
    <cellStyle name="Comma 56 5 4 4" xfId="7638"/>
    <cellStyle name="Comma 56 5 4 5" xfId="7639"/>
    <cellStyle name="Comma 56 5 5" xfId="7640"/>
    <cellStyle name="Comma 56 5 5 2" xfId="7641"/>
    <cellStyle name="Comma 56 5 5 3" xfId="7642"/>
    <cellStyle name="Comma 56 5 5 4" xfId="7643"/>
    <cellStyle name="Comma 56 5 6" xfId="7644"/>
    <cellStyle name="Comma 56 5 7" xfId="7645"/>
    <cellStyle name="Comma 56 5 8" xfId="7646"/>
    <cellStyle name="Comma 56 6" xfId="7647"/>
    <cellStyle name="Comma 56 6 2" xfId="7648"/>
    <cellStyle name="Comma 56 6 2 2" xfId="7649"/>
    <cellStyle name="Comma 56 6 2 2 2" xfId="7650"/>
    <cellStyle name="Comma 56 6 2 2 3" xfId="7651"/>
    <cellStyle name="Comma 56 6 2 2 4" xfId="7652"/>
    <cellStyle name="Comma 56 6 2 3" xfId="7653"/>
    <cellStyle name="Comma 56 6 2 4" xfId="7654"/>
    <cellStyle name="Comma 56 6 2 5" xfId="7655"/>
    <cellStyle name="Comma 56 6 3" xfId="7656"/>
    <cellStyle name="Comma 56 6 3 2" xfId="7657"/>
    <cellStyle name="Comma 56 6 3 3" xfId="7658"/>
    <cellStyle name="Comma 56 6 3 4" xfId="7659"/>
    <cellStyle name="Comma 56 6 4" xfId="7660"/>
    <cellStyle name="Comma 56 6 5" xfId="7661"/>
    <cellStyle name="Comma 56 6 6" xfId="7662"/>
    <cellStyle name="Comma 56 7" xfId="7663"/>
    <cellStyle name="Comma 56 7 2" xfId="7664"/>
    <cellStyle name="Comma 56 7 2 2" xfId="7665"/>
    <cellStyle name="Comma 56 7 2 2 2" xfId="7666"/>
    <cellStyle name="Comma 56 7 2 2 3" xfId="7667"/>
    <cellStyle name="Comma 56 7 2 2 4" xfId="7668"/>
    <cellStyle name="Comma 56 7 2 3" xfId="7669"/>
    <cellStyle name="Comma 56 7 2 4" xfId="7670"/>
    <cellStyle name="Comma 56 7 2 5" xfId="7671"/>
    <cellStyle name="Comma 56 7 3" xfId="7672"/>
    <cellStyle name="Comma 56 7 3 2" xfId="7673"/>
    <cellStyle name="Comma 56 7 3 3" xfId="7674"/>
    <cellStyle name="Comma 56 7 3 4" xfId="7675"/>
    <cellStyle name="Comma 56 7 4" xfId="7676"/>
    <cellStyle name="Comma 56 7 5" xfId="7677"/>
    <cellStyle name="Comma 56 7 6" xfId="7678"/>
    <cellStyle name="Comma 56 8" xfId="7679"/>
    <cellStyle name="Comma 56 8 2" xfId="7680"/>
    <cellStyle name="Comma 56 8 2 2" xfId="7681"/>
    <cellStyle name="Comma 56 8 2 3" xfId="7682"/>
    <cellStyle name="Comma 56 8 2 4" xfId="7683"/>
    <cellStyle name="Comma 56 8 3" xfId="7684"/>
    <cellStyle name="Comma 56 8 4" xfId="7685"/>
    <cellStyle name="Comma 56 8 5" xfId="7686"/>
    <cellStyle name="Comma 56 9" xfId="7687"/>
    <cellStyle name="Comma 56 9 2" xfId="7688"/>
    <cellStyle name="Comma 56 9 3" xfId="7689"/>
    <cellStyle name="Comma 56 9 4" xfId="7690"/>
    <cellStyle name="Comma 57" xfId="7691"/>
    <cellStyle name="Comma 57 10" xfId="7692"/>
    <cellStyle name="Comma 57 11" xfId="7693"/>
    <cellStyle name="Comma 57 12" xfId="7694"/>
    <cellStyle name="Comma 57 2" xfId="7695"/>
    <cellStyle name="Comma 57 2 10" xfId="7696"/>
    <cellStyle name="Comma 57 2 2" xfId="7697"/>
    <cellStyle name="Comma 57 2 2 2" xfId="7698"/>
    <cellStyle name="Comma 57 2 2 2 2" xfId="7699"/>
    <cellStyle name="Comma 57 2 2 2 2 2" xfId="7700"/>
    <cellStyle name="Comma 57 2 2 2 2 2 2" xfId="7701"/>
    <cellStyle name="Comma 57 2 2 2 2 2 3" xfId="7702"/>
    <cellStyle name="Comma 57 2 2 2 2 2 4" xfId="7703"/>
    <cellStyle name="Comma 57 2 2 2 2 3" xfId="7704"/>
    <cellStyle name="Comma 57 2 2 2 2 4" xfId="7705"/>
    <cellStyle name="Comma 57 2 2 2 2 5" xfId="7706"/>
    <cellStyle name="Comma 57 2 2 2 3" xfId="7707"/>
    <cellStyle name="Comma 57 2 2 2 3 2" xfId="7708"/>
    <cellStyle name="Comma 57 2 2 2 3 3" xfId="7709"/>
    <cellStyle name="Comma 57 2 2 2 3 4" xfId="7710"/>
    <cellStyle name="Comma 57 2 2 2 4" xfId="7711"/>
    <cellStyle name="Comma 57 2 2 2 5" xfId="7712"/>
    <cellStyle name="Comma 57 2 2 2 6" xfId="7713"/>
    <cellStyle name="Comma 57 2 2 3" xfId="7714"/>
    <cellStyle name="Comma 57 2 2 3 2" xfId="7715"/>
    <cellStyle name="Comma 57 2 2 3 2 2" xfId="7716"/>
    <cellStyle name="Comma 57 2 2 3 2 2 2" xfId="7717"/>
    <cellStyle name="Comma 57 2 2 3 2 2 3" xfId="7718"/>
    <cellStyle name="Comma 57 2 2 3 2 2 4" xfId="7719"/>
    <cellStyle name="Comma 57 2 2 3 2 3" xfId="7720"/>
    <cellStyle name="Comma 57 2 2 3 2 4" xfId="7721"/>
    <cellStyle name="Comma 57 2 2 3 2 5" xfId="7722"/>
    <cellStyle name="Comma 57 2 2 3 3" xfId="7723"/>
    <cellStyle name="Comma 57 2 2 3 3 2" xfId="7724"/>
    <cellStyle name="Comma 57 2 2 3 3 3" xfId="7725"/>
    <cellStyle name="Comma 57 2 2 3 3 4" xfId="7726"/>
    <cellStyle name="Comma 57 2 2 3 4" xfId="7727"/>
    <cellStyle name="Comma 57 2 2 3 5" xfId="7728"/>
    <cellStyle name="Comma 57 2 2 3 6" xfId="7729"/>
    <cellStyle name="Comma 57 2 2 4" xfId="7730"/>
    <cellStyle name="Comma 57 2 2 4 2" xfId="7731"/>
    <cellStyle name="Comma 57 2 2 4 2 2" xfId="7732"/>
    <cellStyle name="Comma 57 2 2 4 2 3" xfId="7733"/>
    <cellStyle name="Comma 57 2 2 4 2 4" xfId="7734"/>
    <cellStyle name="Comma 57 2 2 4 3" xfId="7735"/>
    <cellStyle name="Comma 57 2 2 4 4" xfId="7736"/>
    <cellStyle name="Comma 57 2 2 4 5" xfId="7737"/>
    <cellStyle name="Comma 57 2 2 5" xfId="7738"/>
    <cellStyle name="Comma 57 2 2 5 2" xfId="7739"/>
    <cellStyle name="Comma 57 2 2 5 3" xfId="7740"/>
    <cellStyle name="Comma 57 2 2 5 4" xfId="7741"/>
    <cellStyle name="Comma 57 2 2 6" xfId="7742"/>
    <cellStyle name="Comma 57 2 2 7" xfId="7743"/>
    <cellStyle name="Comma 57 2 2 8" xfId="7744"/>
    <cellStyle name="Comma 57 2 3" xfId="7745"/>
    <cellStyle name="Comma 57 2 3 2" xfId="7746"/>
    <cellStyle name="Comma 57 2 3 2 2" xfId="7747"/>
    <cellStyle name="Comma 57 2 3 2 2 2" xfId="7748"/>
    <cellStyle name="Comma 57 2 3 2 2 2 2" xfId="7749"/>
    <cellStyle name="Comma 57 2 3 2 2 2 3" xfId="7750"/>
    <cellStyle name="Comma 57 2 3 2 2 2 4" xfId="7751"/>
    <cellStyle name="Comma 57 2 3 2 2 3" xfId="7752"/>
    <cellStyle name="Comma 57 2 3 2 2 4" xfId="7753"/>
    <cellStyle name="Comma 57 2 3 2 2 5" xfId="7754"/>
    <cellStyle name="Comma 57 2 3 2 3" xfId="7755"/>
    <cellStyle name="Comma 57 2 3 2 3 2" xfId="7756"/>
    <cellStyle name="Comma 57 2 3 2 3 3" xfId="7757"/>
    <cellStyle name="Comma 57 2 3 2 3 4" xfId="7758"/>
    <cellStyle name="Comma 57 2 3 2 4" xfId="7759"/>
    <cellStyle name="Comma 57 2 3 2 5" xfId="7760"/>
    <cellStyle name="Comma 57 2 3 2 6" xfId="7761"/>
    <cellStyle name="Comma 57 2 3 3" xfId="7762"/>
    <cellStyle name="Comma 57 2 3 3 2" xfId="7763"/>
    <cellStyle name="Comma 57 2 3 3 2 2" xfId="7764"/>
    <cellStyle name="Comma 57 2 3 3 2 2 2" xfId="7765"/>
    <cellStyle name="Comma 57 2 3 3 2 2 3" xfId="7766"/>
    <cellStyle name="Comma 57 2 3 3 2 2 4" xfId="7767"/>
    <cellStyle name="Comma 57 2 3 3 2 3" xfId="7768"/>
    <cellStyle name="Comma 57 2 3 3 2 4" xfId="7769"/>
    <cellStyle name="Comma 57 2 3 3 2 5" xfId="7770"/>
    <cellStyle name="Comma 57 2 3 3 3" xfId="7771"/>
    <cellStyle name="Comma 57 2 3 3 3 2" xfId="7772"/>
    <cellStyle name="Comma 57 2 3 3 3 3" xfId="7773"/>
    <cellStyle name="Comma 57 2 3 3 3 4" xfId="7774"/>
    <cellStyle name="Comma 57 2 3 3 4" xfId="7775"/>
    <cellStyle name="Comma 57 2 3 3 5" xfId="7776"/>
    <cellStyle name="Comma 57 2 3 3 6" xfId="7777"/>
    <cellStyle name="Comma 57 2 3 4" xfId="7778"/>
    <cellStyle name="Comma 57 2 3 4 2" xfId="7779"/>
    <cellStyle name="Comma 57 2 3 4 2 2" xfId="7780"/>
    <cellStyle name="Comma 57 2 3 4 2 3" xfId="7781"/>
    <cellStyle name="Comma 57 2 3 4 2 4" xfId="7782"/>
    <cellStyle name="Comma 57 2 3 4 3" xfId="7783"/>
    <cellStyle name="Comma 57 2 3 4 4" xfId="7784"/>
    <cellStyle name="Comma 57 2 3 4 5" xfId="7785"/>
    <cellStyle name="Comma 57 2 3 5" xfId="7786"/>
    <cellStyle name="Comma 57 2 3 5 2" xfId="7787"/>
    <cellStyle name="Comma 57 2 3 5 3" xfId="7788"/>
    <cellStyle name="Comma 57 2 3 5 4" xfId="7789"/>
    <cellStyle name="Comma 57 2 3 6" xfId="7790"/>
    <cellStyle name="Comma 57 2 3 7" xfId="7791"/>
    <cellStyle name="Comma 57 2 3 8" xfId="7792"/>
    <cellStyle name="Comma 57 2 4" xfId="7793"/>
    <cellStyle name="Comma 57 2 4 2" xfId="7794"/>
    <cellStyle name="Comma 57 2 4 2 2" xfId="7795"/>
    <cellStyle name="Comma 57 2 4 2 2 2" xfId="7796"/>
    <cellStyle name="Comma 57 2 4 2 2 3" xfId="7797"/>
    <cellStyle name="Comma 57 2 4 2 2 4" xfId="7798"/>
    <cellStyle name="Comma 57 2 4 2 3" xfId="7799"/>
    <cellStyle name="Comma 57 2 4 2 4" xfId="7800"/>
    <cellStyle name="Comma 57 2 4 2 5" xfId="7801"/>
    <cellStyle name="Comma 57 2 4 3" xfId="7802"/>
    <cellStyle name="Comma 57 2 4 3 2" xfId="7803"/>
    <cellStyle name="Comma 57 2 4 3 3" xfId="7804"/>
    <cellStyle name="Comma 57 2 4 3 4" xfId="7805"/>
    <cellStyle name="Comma 57 2 4 4" xfId="7806"/>
    <cellStyle name="Comma 57 2 4 5" xfId="7807"/>
    <cellStyle name="Comma 57 2 4 6" xfId="7808"/>
    <cellStyle name="Comma 57 2 5" xfId="7809"/>
    <cellStyle name="Comma 57 2 5 2" xfId="7810"/>
    <cellStyle name="Comma 57 2 5 2 2" xfId="7811"/>
    <cellStyle name="Comma 57 2 5 2 2 2" xfId="7812"/>
    <cellStyle name="Comma 57 2 5 2 2 3" xfId="7813"/>
    <cellStyle name="Comma 57 2 5 2 2 4" xfId="7814"/>
    <cellStyle name="Comma 57 2 5 2 3" xfId="7815"/>
    <cellStyle name="Comma 57 2 5 2 4" xfId="7816"/>
    <cellStyle name="Comma 57 2 5 2 5" xfId="7817"/>
    <cellStyle name="Comma 57 2 5 3" xfId="7818"/>
    <cellStyle name="Comma 57 2 5 3 2" xfId="7819"/>
    <cellStyle name="Comma 57 2 5 3 3" xfId="7820"/>
    <cellStyle name="Comma 57 2 5 3 4" xfId="7821"/>
    <cellStyle name="Comma 57 2 5 4" xfId="7822"/>
    <cellStyle name="Comma 57 2 5 5" xfId="7823"/>
    <cellStyle name="Comma 57 2 5 6" xfId="7824"/>
    <cellStyle name="Comma 57 2 6" xfId="7825"/>
    <cellStyle name="Comma 57 2 6 2" xfId="7826"/>
    <cellStyle name="Comma 57 2 6 2 2" xfId="7827"/>
    <cellStyle name="Comma 57 2 6 2 3" xfId="7828"/>
    <cellStyle name="Comma 57 2 6 2 4" xfId="7829"/>
    <cellStyle name="Comma 57 2 6 3" xfId="7830"/>
    <cellStyle name="Comma 57 2 6 4" xfId="7831"/>
    <cellStyle name="Comma 57 2 6 5" xfId="7832"/>
    <cellStyle name="Comma 57 2 7" xfId="7833"/>
    <cellStyle name="Comma 57 2 7 2" xfId="7834"/>
    <cellStyle name="Comma 57 2 7 3" xfId="7835"/>
    <cellStyle name="Comma 57 2 7 4" xfId="7836"/>
    <cellStyle name="Comma 57 2 8" xfId="7837"/>
    <cellStyle name="Comma 57 2 9" xfId="7838"/>
    <cellStyle name="Comma 57 3" xfId="7839"/>
    <cellStyle name="Comma 57 3 10" xfId="7840"/>
    <cellStyle name="Comma 57 3 2" xfId="7841"/>
    <cellStyle name="Comma 57 3 2 2" xfId="7842"/>
    <cellStyle name="Comma 57 3 2 2 2" xfId="7843"/>
    <cellStyle name="Comma 57 3 2 2 2 2" xfId="7844"/>
    <cellStyle name="Comma 57 3 2 2 2 2 2" xfId="7845"/>
    <cellStyle name="Comma 57 3 2 2 2 2 3" xfId="7846"/>
    <cellStyle name="Comma 57 3 2 2 2 2 4" xfId="7847"/>
    <cellStyle name="Comma 57 3 2 2 2 3" xfId="7848"/>
    <cellStyle name="Comma 57 3 2 2 2 4" xfId="7849"/>
    <cellStyle name="Comma 57 3 2 2 2 5" xfId="7850"/>
    <cellStyle name="Comma 57 3 2 2 3" xfId="7851"/>
    <cellStyle name="Comma 57 3 2 2 3 2" xfId="7852"/>
    <cellStyle name="Comma 57 3 2 2 3 3" xfId="7853"/>
    <cellStyle name="Comma 57 3 2 2 3 4" xfId="7854"/>
    <cellStyle name="Comma 57 3 2 2 4" xfId="7855"/>
    <cellStyle name="Comma 57 3 2 2 5" xfId="7856"/>
    <cellStyle name="Comma 57 3 2 2 6" xfId="7857"/>
    <cellStyle name="Comma 57 3 2 3" xfId="7858"/>
    <cellStyle name="Comma 57 3 2 3 2" xfId="7859"/>
    <cellStyle name="Comma 57 3 2 3 2 2" xfId="7860"/>
    <cellStyle name="Comma 57 3 2 3 2 2 2" xfId="7861"/>
    <cellStyle name="Comma 57 3 2 3 2 2 3" xfId="7862"/>
    <cellStyle name="Comma 57 3 2 3 2 2 4" xfId="7863"/>
    <cellStyle name="Comma 57 3 2 3 2 3" xfId="7864"/>
    <cellStyle name="Comma 57 3 2 3 2 4" xfId="7865"/>
    <cellStyle name="Comma 57 3 2 3 2 5" xfId="7866"/>
    <cellStyle name="Comma 57 3 2 3 3" xfId="7867"/>
    <cellStyle name="Comma 57 3 2 3 3 2" xfId="7868"/>
    <cellStyle name="Comma 57 3 2 3 3 3" xfId="7869"/>
    <cellStyle name="Comma 57 3 2 3 3 4" xfId="7870"/>
    <cellStyle name="Comma 57 3 2 3 4" xfId="7871"/>
    <cellStyle name="Comma 57 3 2 3 5" xfId="7872"/>
    <cellStyle name="Comma 57 3 2 3 6" xfId="7873"/>
    <cellStyle name="Comma 57 3 2 4" xfId="7874"/>
    <cellStyle name="Comma 57 3 2 4 2" xfId="7875"/>
    <cellStyle name="Comma 57 3 2 4 2 2" xfId="7876"/>
    <cellStyle name="Comma 57 3 2 4 2 3" xfId="7877"/>
    <cellStyle name="Comma 57 3 2 4 2 4" xfId="7878"/>
    <cellStyle name="Comma 57 3 2 4 3" xfId="7879"/>
    <cellStyle name="Comma 57 3 2 4 4" xfId="7880"/>
    <cellStyle name="Comma 57 3 2 4 5" xfId="7881"/>
    <cellStyle name="Comma 57 3 2 5" xfId="7882"/>
    <cellStyle name="Comma 57 3 2 5 2" xfId="7883"/>
    <cellStyle name="Comma 57 3 2 5 3" xfId="7884"/>
    <cellStyle name="Comma 57 3 2 5 4" xfId="7885"/>
    <cellStyle name="Comma 57 3 2 6" xfId="7886"/>
    <cellStyle name="Comma 57 3 2 7" xfId="7887"/>
    <cellStyle name="Comma 57 3 2 8" xfId="7888"/>
    <cellStyle name="Comma 57 3 3" xfId="7889"/>
    <cellStyle name="Comma 57 3 3 2" xfId="7890"/>
    <cellStyle name="Comma 57 3 3 2 2" xfId="7891"/>
    <cellStyle name="Comma 57 3 3 2 2 2" xfId="7892"/>
    <cellStyle name="Comma 57 3 3 2 2 2 2" xfId="7893"/>
    <cellStyle name="Comma 57 3 3 2 2 2 3" xfId="7894"/>
    <cellStyle name="Comma 57 3 3 2 2 2 4" xfId="7895"/>
    <cellStyle name="Comma 57 3 3 2 2 3" xfId="7896"/>
    <cellStyle name="Comma 57 3 3 2 2 4" xfId="7897"/>
    <cellStyle name="Comma 57 3 3 2 2 5" xfId="7898"/>
    <cellStyle name="Comma 57 3 3 2 3" xfId="7899"/>
    <cellStyle name="Comma 57 3 3 2 3 2" xfId="7900"/>
    <cellStyle name="Comma 57 3 3 2 3 3" xfId="7901"/>
    <cellStyle name="Comma 57 3 3 2 3 4" xfId="7902"/>
    <cellStyle name="Comma 57 3 3 2 4" xfId="7903"/>
    <cellStyle name="Comma 57 3 3 2 5" xfId="7904"/>
    <cellStyle name="Comma 57 3 3 2 6" xfId="7905"/>
    <cellStyle name="Comma 57 3 3 3" xfId="7906"/>
    <cellStyle name="Comma 57 3 3 3 2" xfId="7907"/>
    <cellStyle name="Comma 57 3 3 3 2 2" xfId="7908"/>
    <cellStyle name="Comma 57 3 3 3 2 2 2" xfId="7909"/>
    <cellStyle name="Comma 57 3 3 3 2 2 3" xfId="7910"/>
    <cellStyle name="Comma 57 3 3 3 2 2 4" xfId="7911"/>
    <cellStyle name="Comma 57 3 3 3 2 3" xfId="7912"/>
    <cellStyle name="Comma 57 3 3 3 2 4" xfId="7913"/>
    <cellStyle name="Comma 57 3 3 3 2 5" xfId="7914"/>
    <cellStyle name="Comma 57 3 3 3 3" xfId="7915"/>
    <cellStyle name="Comma 57 3 3 3 3 2" xfId="7916"/>
    <cellStyle name="Comma 57 3 3 3 3 3" xfId="7917"/>
    <cellStyle name="Comma 57 3 3 3 3 4" xfId="7918"/>
    <cellStyle name="Comma 57 3 3 3 4" xfId="7919"/>
    <cellStyle name="Comma 57 3 3 3 5" xfId="7920"/>
    <cellStyle name="Comma 57 3 3 3 6" xfId="7921"/>
    <cellStyle name="Comma 57 3 3 4" xfId="7922"/>
    <cellStyle name="Comma 57 3 3 4 2" xfId="7923"/>
    <cellStyle name="Comma 57 3 3 4 2 2" xfId="7924"/>
    <cellStyle name="Comma 57 3 3 4 2 3" xfId="7925"/>
    <cellStyle name="Comma 57 3 3 4 2 4" xfId="7926"/>
    <cellStyle name="Comma 57 3 3 4 3" xfId="7927"/>
    <cellStyle name="Comma 57 3 3 4 4" xfId="7928"/>
    <cellStyle name="Comma 57 3 3 4 5" xfId="7929"/>
    <cellStyle name="Comma 57 3 3 5" xfId="7930"/>
    <cellStyle name="Comma 57 3 3 5 2" xfId="7931"/>
    <cellStyle name="Comma 57 3 3 5 3" xfId="7932"/>
    <cellStyle name="Comma 57 3 3 5 4" xfId="7933"/>
    <cellStyle name="Comma 57 3 3 6" xfId="7934"/>
    <cellStyle name="Comma 57 3 3 7" xfId="7935"/>
    <cellStyle name="Comma 57 3 3 8" xfId="7936"/>
    <cellStyle name="Comma 57 3 4" xfId="7937"/>
    <cellStyle name="Comma 57 3 4 2" xfId="7938"/>
    <cellStyle name="Comma 57 3 4 2 2" xfId="7939"/>
    <cellStyle name="Comma 57 3 4 2 2 2" xfId="7940"/>
    <cellStyle name="Comma 57 3 4 2 2 3" xfId="7941"/>
    <cellStyle name="Comma 57 3 4 2 2 4" xfId="7942"/>
    <cellStyle name="Comma 57 3 4 2 3" xfId="7943"/>
    <cellStyle name="Comma 57 3 4 2 4" xfId="7944"/>
    <cellStyle name="Comma 57 3 4 2 5" xfId="7945"/>
    <cellStyle name="Comma 57 3 4 3" xfId="7946"/>
    <cellStyle name="Comma 57 3 4 3 2" xfId="7947"/>
    <cellStyle name="Comma 57 3 4 3 3" xfId="7948"/>
    <cellStyle name="Comma 57 3 4 3 4" xfId="7949"/>
    <cellStyle name="Comma 57 3 4 4" xfId="7950"/>
    <cellStyle name="Comma 57 3 4 5" xfId="7951"/>
    <cellStyle name="Comma 57 3 4 6" xfId="7952"/>
    <cellStyle name="Comma 57 3 5" xfId="7953"/>
    <cellStyle name="Comma 57 3 5 2" xfId="7954"/>
    <cellStyle name="Comma 57 3 5 2 2" xfId="7955"/>
    <cellStyle name="Comma 57 3 5 2 2 2" xfId="7956"/>
    <cellStyle name="Comma 57 3 5 2 2 3" xfId="7957"/>
    <cellStyle name="Comma 57 3 5 2 2 4" xfId="7958"/>
    <cellStyle name="Comma 57 3 5 2 3" xfId="7959"/>
    <cellStyle name="Comma 57 3 5 2 4" xfId="7960"/>
    <cellStyle name="Comma 57 3 5 2 5" xfId="7961"/>
    <cellStyle name="Comma 57 3 5 3" xfId="7962"/>
    <cellStyle name="Comma 57 3 5 3 2" xfId="7963"/>
    <cellStyle name="Comma 57 3 5 3 3" xfId="7964"/>
    <cellStyle name="Comma 57 3 5 3 4" xfId="7965"/>
    <cellStyle name="Comma 57 3 5 4" xfId="7966"/>
    <cellStyle name="Comma 57 3 5 5" xfId="7967"/>
    <cellStyle name="Comma 57 3 5 6" xfId="7968"/>
    <cellStyle name="Comma 57 3 6" xfId="7969"/>
    <cellStyle name="Comma 57 3 6 2" xfId="7970"/>
    <cellStyle name="Comma 57 3 6 2 2" xfId="7971"/>
    <cellStyle name="Comma 57 3 6 2 3" xfId="7972"/>
    <cellStyle name="Comma 57 3 6 2 4" xfId="7973"/>
    <cellStyle name="Comma 57 3 6 3" xfId="7974"/>
    <cellStyle name="Comma 57 3 6 4" xfId="7975"/>
    <cellStyle name="Comma 57 3 6 5" xfId="7976"/>
    <cellStyle name="Comma 57 3 7" xfId="7977"/>
    <cellStyle name="Comma 57 3 7 2" xfId="7978"/>
    <cellStyle name="Comma 57 3 7 3" xfId="7979"/>
    <cellStyle name="Comma 57 3 7 4" xfId="7980"/>
    <cellStyle name="Comma 57 3 8" xfId="7981"/>
    <cellStyle name="Comma 57 3 9" xfId="7982"/>
    <cellStyle name="Comma 57 4" xfId="7983"/>
    <cellStyle name="Comma 57 4 2" xfId="7984"/>
    <cellStyle name="Comma 57 4 2 2" xfId="7985"/>
    <cellStyle name="Comma 57 4 2 2 2" xfId="7986"/>
    <cellStyle name="Comma 57 4 2 2 2 2" xfId="7987"/>
    <cellStyle name="Comma 57 4 2 2 2 3" xfId="7988"/>
    <cellStyle name="Comma 57 4 2 2 2 4" xfId="7989"/>
    <cellStyle name="Comma 57 4 2 2 3" xfId="7990"/>
    <cellStyle name="Comma 57 4 2 2 4" xfId="7991"/>
    <cellStyle name="Comma 57 4 2 2 5" xfId="7992"/>
    <cellStyle name="Comma 57 4 2 3" xfId="7993"/>
    <cellStyle name="Comma 57 4 2 3 2" xfId="7994"/>
    <cellStyle name="Comma 57 4 2 3 3" xfId="7995"/>
    <cellStyle name="Comma 57 4 2 3 4" xfId="7996"/>
    <cellStyle name="Comma 57 4 2 4" xfId="7997"/>
    <cellStyle name="Comma 57 4 2 5" xfId="7998"/>
    <cellStyle name="Comma 57 4 2 6" xfId="7999"/>
    <cellStyle name="Comma 57 4 3" xfId="8000"/>
    <cellStyle name="Comma 57 4 3 2" xfId="8001"/>
    <cellStyle name="Comma 57 4 3 2 2" xfId="8002"/>
    <cellStyle name="Comma 57 4 3 2 2 2" xfId="8003"/>
    <cellStyle name="Comma 57 4 3 2 2 3" xfId="8004"/>
    <cellStyle name="Comma 57 4 3 2 2 4" xfId="8005"/>
    <cellStyle name="Comma 57 4 3 2 3" xfId="8006"/>
    <cellStyle name="Comma 57 4 3 2 4" xfId="8007"/>
    <cellStyle name="Comma 57 4 3 2 5" xfId="8008"/>
    <cellStyle name="Comma 57 4 3 3" xfId="8009"/>
    <cellStyle name="Comma 57 4 3 3 2" xfId="8010"/>
    <cellStyle name="Comma 57 4 3 3 3" xfId="8011"/>
    <cellStyle name="Comma 57 4 3 3 4" xfId="8012"/>
    <cellStyle name="Comma 57 4 3 4" xfId="8013"/>
    <cellStyle name="Comma 57 4 3 5" xfId="8014"/>
    <cellStyle name="Comma 57 4 3 6" xfId="8015"/>
    <cellStyle name="Comma 57 4 4" xfId="8016"/>
    <cellStyle name="Comma 57 4 4 2" xfId="8017"/>
    <cellStyle name="Comma 57 4 4 2 2" xfId="8018"/>
    <cellStyle name="Comma 57 4 4 2 3" xfId="8019"/>
    <cellStyle name="Comma 57 4 4 2 4" xfId="8020"/>
    <cellStyle name="Comma 57 4 4 3" xfId="8021"/>
    <cellStyle name="Comma 57 4 4 4" xfId="8022"/>
    <cellStyle name="Comma 57 4 4 5" xfId="8023"/>
    <cellStyle name="Comma 57 4 5" xfId="8024"/>
    <cellStyle name="Comma 57 4 5 2" xfId="8025"/>
    <cellStyle name="Comma 57 4 5 3" xfId="8026"/>
    <cellStyle name="Comma 57 4 5 4" xfId="8027"/>
    <cellStyle name="Comma 57 4 6" xfId="8028"/>
    <cellStyle name="Comma 57 4 7" xfId="8029"/>
    <cellStyle name="Comma 57 4 8" xfId="8030"/>
    <cellStyle name="Comma 57 5" xfId="8031"/>
    <cellStyle name="Comma 57 5 2" xfId="8032"/>
    <cellStyle name="Comma 57 5 2 2" xfId="8033"/>
    <cellStyle name="Comma 57 5 2 2 2" xfId="8034"/>
    <cellStyle name="Comma 57 5 2 2 2 2" xfId="8035"/>
    <cellStyle name="Comma 57 5 2 2 2 3" xfId="8036"/>
    <cellStyle name="Comma 57 5 2 2 2 4" xfId="8037"/>
    <cellStyle name="Comma 57 5 2 2 3" xfId="8038"/>
    <cellStyle name="Comma 57 5 2 2 4" xfId="8039"/>
    <cellStyle name="Comma 57 5 2 2 5" xfId="8040"/>
    <cellStyle name="Comma 57 5 2 3" xfId="8041"/>
    <cellStyle name="Comma 57 5 2 3 2" xfId="8042"/>
    <cellStyle name="Comma 57 5 2 3 3" xfId="8043"/>
    <cellStyle name="Comma 57 5 2 3 4" xfId="8044"/>
    <cellStyle name="Comma 57 5 2 4" xfId="8045"/>
    <cellStyle name="Comma 57 5 2 5" xfId="8046"/>
    <cellStyle name="Comma 57 5 2 6" xfId="8047"/>
    <cellStyle name="Comma 57 5 3" xfId="8048"/>
    <cellStyle name="Comma 57 5 3 2" xfId="8049"/>
    <cellStyle name="Comma 57 5 3 2 2" xfId="8050"/>
    <cellStyle name="Comma 57 5 3 2 2 2" xfId="8051"/>
    <cellStyle name="Comma 57 5 3 2 2 3" xfId="8052"/>
    <cellStyle name="Comma 57 5 3 2 2 4" xfId="8053"/>
    <cellStyle name="Comma 57 5 3 2 3" xfId="8054"/>
    <cellStyle name="Comma 57 5 3 2 4" xfId="8055"/>
    <cellStyle name="Comma 57 5 3 2 5" xfId="8056"/>
    <cellStyle name="Comma 57 5 3 3" xfId="8057"/>
    <cellStyle name="Comma 57 5 3 3 2" xfId="8058"/>
    <cellStyle name="Comma 57 5 3 3 3" xfId="8059"/>
    <cellStyle name="Comma 57 5 3 3 4" xfId="8060"/>
    <cellStyle name="Comma 57 5 3 4" xfId="8061"/>
    <cellStyle name="Comma 57 5 3 5" xfId="8062"/>
    <cellStyle name="Comma 57 5 3 6" xfId="8063"/>
    <cellStyle name="Comma 57 5 4" xfId="8064"/>
    <cellStyle name="Comma 57 5 4 2" xfId="8065"/>
    <cellStyle name="Comma 57 5 4 2 2" xfId="8066"/>
    <cellStyle name="Comma 57 5 4 2 3" xfId="8067"/>
    <cellStyle name="Comma 57 5 4 2 4" xfId="8068"/>
    <cellStyle name="Comma 57 5 4 3" xfId="8069"/>
    <cellStyle name="Comma 57 5 4 4" xfId="8070"/>
    <cellStyle name="Comma 57 5 4 5" xfId="8071"/>
    <cellStyle name="Comma 57 5 5" xfId="8072"/>
    <cellStyle name="Comma 57 5 5 2" xfId="8073"/>
    <cellStyle name="Comma 57 5 5 3" xfId="8074"/>
    <cellStyle name="Comma 57 5 5 4" xfId="8075"/>
    <cellStyle name="Comma 57 5 6" xfId="8076"/>
    <cellStyle name="Comma 57 5 7" xfId="8077"/>
    <cellStyle name="Comma 57 5 8" xfId="8078"/>
    <cellStyle name="Comma 57 6" xfId="8079"/>
    <cellStyle name="Comma 57 6 2" xfId="8080"/>
    <cellStyle name="Comma 57 6 2 2" xfId="8081"/>
    <cellStyle name="Comma 57 6 2 2 2" xfId="8082"/>
    <cellStyle name="Comma 57 6 2 2 3" xfId="8083"/>
    <cellStyle name="Comma 57 6 2 2 4" xfId="8084"/>
    <cellStyle name="Comma 57 6 2 3" xfId="8085"/>
    <cellStyle name="Comma 57 6 2 4" xfId="8086"/>
    <cellStyle name="Comma 57 6 2 5" xfId="8087"/>
    <cellStyle name="Comma 57 6 3" xfId="8088"/>
    <cellStyle name="Comma 57 6 3 2" xfId="8089"/>
    <cellStyle name="Comma 57 6 3 3" xfId="8090"/>
    <cellStyle name="Comma 57 6 3 4" xfId="8091"/>
    <cellStyle name="Comma 57 6 4" xfId="8092"/>
    <cellStyle name="Comma 57 6 5" xfId="8093"/>
    <cellStyle name="Comma 57 6 6" xfId="8094"/>
    <cellStyle name="Comma 57 7" xfId="8095"/>
    <cellStyle name="Comma 57 7 2" xfId="8096"/>
    <cellStyle name="Comma 57 7 2 2" xfId="8097"/>
    <cellStyle name="Comma 57 7 2 2 2" xfId="8098"/>
    <cellStyle name="Comma 57 7 2 2 3" xfId="8099"/>
    <cellStyle name="Comma 57 7 2 2 4" xfId="8100"/>
    <cellStyle name="Comma 57 7 2 3" xfId="8101"/>
    <cellStyle name="Comma 57 7 2 4" xfId="8102"/>
    <cellStyle name="Comma 57 7 2 5" xfId="8103"/>
    <cellStyle name="Comma 57 7 3" xfId="8104"/>
    <cellStyle name="Comma 57 7 3 2" xfId="8105"/>
    <cellStyle name="Comma 57 7 3 3" xfId="8106"/>
    <cellStyle name="Comma 57 7 3 4" xfId="8107"/>
    <cellStyle name="Comma 57 7 4" xfId="8108"/>
    <cellStyle name="Comma 57 7 5" xfId="8109"/>
    <cellStyle name="Comma 57 7 6" xfId="8110"/>
    <cellStyle name="Comma 57 8" xfId="8111"/>
    <cellStyle name="Comma 57 8 2" xfId="8112"/>
    <cellStyle name="Comma 57 8 2 2" xfId="8113"/>
    <cellStyle name="Comma 57 8 2 3" xfId="8114"/>
    <cellStyle name="Comma 57 8 2 4" xfId="8115"/>
    <cellStyle name="Comma 57 8 3" xfId="8116"/>
    <cellStyle name="Comma 57 8 4" xfId="8117"/>
    <cellStyle name="Comma 57 8 5" xfId="8118"/>
    <cellStyle name="Comma 57 9" xfId="8119"/>
    <cellStyle name="Comma 57 9 2" xfId="8120"/>
    <cellStyle name="Comma 57 9 3" xfId="8121"/>
    <cellStyle name="Comma 57 9 4" xfId="8122"/>
    <cellStyle name="Comma 58" xfId="8123"/>
    <cellStyle name="Comma 58 10" xfId="8124"/>
    <cellStyle name="Comma 58 11" xfId="8125"/>
    <cellStyle name="Comma 58 12" xfId="8126"/>
    <cellStyle name="Comma 58 2" xfId="8127"/>
    <cellStyle name="Comma 58 2 10" xfId="8128"/>
    <cellStyle name="Comma 58 2 2" xfId="8129"/>
    <cellStyle name="Comma 58 2 2 2" xfId="8130"/>
    <cellStyle name="Comma 58 2 2 2 2" xfId="8131"/>
    <cellStyle name="Comma 58 2 2 2 2 2" xfId="8132"/>
    <cellStyle name="Comma 58 2 2 2 2 2 2" xfId="8133"/>
    <cellStyle name="Comma 58 2 2 2 2 2 3" xfId="8134"/>
    <cellStyle name="Comma 58 2 2 2 2 2 4" xfId="8135"/>
    <cellStyle name="Comma 58 2 2 2 2 3" xfId="8136"/>
    <cellStyle name="Comma 58 2 2 2 2 4" xfId="8137"/>
    <cellStyle name="Comma 58 2 2 2 2 5" xfId="8138"/>
    <cellStyle name="Comma 58 2 2 2 3" xfId="8139"/>
    <cellStyle name="Comma 58 2 2 2 3 2" xfId="8140"/>
    <cellStyle name="Comma 58 2 2 2 3 3" xfId="8141"/>
    <cellStyle name="Comma 58 2 2 2 3 4" xfId="8142"/>
    <cellStyle name="Comma 58 2 2 2 4" xfId="8143"/>
    <cellStyle name="Comma 58 2 2 2 5" xfId="8144"/>
    <cellStyle name="Comma 58 2 2 2 6" xfId="8145"/>
    <cellStyle name="Comma 58 2 2 3" xfId="8146"/>
    <cellStyle name="Comma 58 2 2 3 2" xfId="8147"/>
    <cellStyle name="Comma 58 2 2 3 2 2" xfId="8148"/>
    <cellStyle name="Comma 58 2 2 3 2 2 2" xfId="8149"/>
    <cellStyle name="Comma 58 2 2 3 2 2 3" xfId="8150"/>
    <cellStyle name="Comma 58 2 2 3 2 2 4" xfId="8151"/>
    <cellStyle name="Comma 58 2 2 3 2 3" xfId="8152"/>
    <cellStyle name="Comma 58 2 2 3 2 4" xfId="8153"/>
    <cellStyle name="Comma 58 2 2 3 2 5" xfId="8154"/>
    <cellStyle name="Comma 58 2 2 3 3" xfId="8155"/>
    <cellStyle name="Comma 58 2 2 3 3 2" xfId="8156"/>
    <cellStyle name="Comma 58 2 2 3 3 3" xfId="8157"/>
    <cellStyle name="Comma 58 2 2 3 3 4" xfId="8158"/>
    <cellStyle name="Comma 58 2 2 3 4" xfId="8159"/>
    <cellStyle name="Comma 58 2 2 3 5" xfId="8160"/>
    <cellStyle name="Comma 58 2 2 3 6" xfId="8161"/>
    <cellStyle name="Comma 58 2 2 4" xfId="8162"/>
    <cellStyle name="Comma 58 2 2 4 2" xfId="8163"/>
    <cellStyle name="Comma 58 2 2 4 2 2" xfId="8164"/>
    <cellStyle name="Comma 58 2 2 4 2 3" xfId="8165"/>
    <cellStyle name="Comma 58 2 2 4 2 4" xfId="8166"/>
    <cellStyle name="Comma 58 2 2 4 3" xfId="8167"/>
    <cellStyle name="Comma 58 2 2 4 4" xfId="8168"/>
    <cellStyle name="Comma 58 2 2 4 5" xfId="8169"/>
    <cellStyle name="Comma 58 2 2 5" xfId="8170"/>
    <cellStyle name="Comma 58 2 2 5 2" xfId="8171"/>
    <cellStyle name="Comma 58 2 2 5 3" xfId="8172"/>
    <cellStyle name="Comma 58 2 2 5 4" xfId="8173"/>
    <cellStyle name="Comma 58 2 2 6" xfId="8174"/>
    <cellStyle name="Comma 58 2 2 7" xfId="8175"/>
    <cellStyle name="Comma 58 2 2 8" xfId="8176"/>
    <cellStyle name="Comma 58 2 3" xfId="8177"/>
    <cellStyle name="Comma 58 2 3 2" xfId="8178"/>
    <cellStyle name="Comma 58 2 3 2 2" xfId="8179"/>
    <cellStyle name="Comma 58 2 3 2 2 2" xfId="8180"/>
    <cellStyle name="Comma 58 2 3 2 2 2 2" xfId="8181"/>
    <cellStyle name="Comma 58 2 3 2 2 2 3" xfId="8182"/>
    <cellStyle name="Comma 58 2 3 2 2 2 4" xfId="8183"/>
    <cellStyle name="Comma 58 2 3 2 2 3" xfId="8184"/>
    <cellStyle name="Comma 58 2 3 2 2 4" xfId="8185"/>
    <cellStyle name="Comma 58 2 3 2 2 5" xfId="8186"/>
    <cellStyle name="Comma 58 2 3 2 3" xfId="8187"/>
    <cellStyle name="Comma 58 2 3 2 3 2" xfId="8188"/>
    <cellStyle name="Comma 58 2 3 2 3 3" xfId="8189"/>
    <cellStyle name="Comma 58 2 3 2 3 4" xfId="8190"/>
    <cellStyle name="Comma 58 2 3 2 4" xfId="8191"/>
    <cellStyle name="Comma 58 2 3 2 5" xfId="8192"/>
    <cellStyle name="Comma 58 2 3 2 6" xfId="8193"/>
    <cellStyle name="Comma 58 2 3 3" xfId="8194"/>
    <cellStyle name="Comma 58 2 3 3 2" xfId="8195"/>
    <cellStyle name="Comma 58 2 3 3 2 2" xfId="8196"/>
    <cellStyle name="Comma 58 2 3 3 2 2 2" xfId="8197"/>
    <cellStyle name="Comma 58 2 3 3 2 2 3" xfId="8198"/>
    <cellStyle name="Comma 58 2 3 3 2 2 4" xfId="8199"/>
    <cellStyle name="Comma 58 2 3 3 2 3" xfId="8200"/>
    <cellStyle name="Comma 58 2 3 3 2 4" xfId="8201"/>
    <cellStyle name="Comma 58 2 3 3 2 5" xfId="8202"/>
    <cellStyle name="Comma 58 2 3 3 3" xfId="8203"/>
    <cellStyle name="Comma 58 2 3 3 3 2" xfId="8204"/>
    <cellStyle name="Comma 58 2 3 3 3 3" xfId="8205"/>
    <cellStyle name="Comma 58 2 3 3 3 4" xfId="8206"/>
    <cellStyle name="Comma 58 2 3 3 4" xfId="8207"/>
    <cellStyle name="Comma 58 2 3 3 5" xfId="8208"/>
    <cellStyle name="Comma 58 2 3 3 6" xfId="8209"/>
    <cellStyle name="Comma 58 2 3 4" xfId="8210"/>
    <cellStyle name="Comma 58 2 3 4 2" xfId="8211"/>
    <cellStyle name="Comma 58 2 3 4 2 2" xfId="8212"/>
    <cellStyle name="Comma 58 2 3 4 2 3" xfId="8213"/>
    <cellStyle name="Comma 58 2 3 4 2 4" xfId="8214"/>
    <cellStyle name="Comma 58 2 3 4 3" xfId="8215"/>
    <cellStyle name="Comma 58 2 3 4 4" xfId="8216"/>
    <cellStyle name="Comma 58 2 3 4 5" xfId="8217"/>
    <cellStyle name="Comma 58 2 3 5" xfId="8218"/>
    <cellStyle name="Comma 58 2 3 5 2" xfId="8219"/>
    <cellStyle name="Comma 58 2 3 5 3" xfId="8220"/>
    <cellStyle name="Comma 58 2 3 5 4" xfId="8221"/>
    <cellStyle name="Comma 58 2 3 6" xfId="8222"/>
    <cellStyle name="Comma 58 2 3 7" xfId="8223"/>
    <cellStyle name="Comma 58 2 3 8" xfId="8224"/>
    <cellStyle name="Comma 58 2 4" xfId="8225"/>
    <cellStyle name="Comma 58 2 4 2" xfId="8226"/>
    <cellStyle name="Comma 58 2 4 2 2" xfId="8227"/>
    <cellStyle name="Comma 58 2 4 2 2 2" xfId="8228"/>
    <cellStyle name="Comma 58 2 4 2 2 3" xfId="8229"/>
    <cellStyle name="Comma 58 2 4 2 2 4" xfId="8230"/>
    <cellStyle name="Comma 58 2 4 2 3" xfId="8231"/>
    <cellStyle name="Comma 58 2 4 2 4" xfId="8232"/>
    <cellStyle name="Comma 58 2 4 2 5" xfId="8233"/>
    <cellStyle name="Comma 58 2 4 3" xfId="8234"/>
    <cellStyle name="Comma 58 2 4 3 2" xfId="8235"/>
    <cellStyle name="Comma 58 2 4 3 3" xfId="8236"/>
    <cellStyle name="Comma 58 2 4 3 4" xfId="8237"/>
    <cellStyle name="Comma 58 2 4 4" xfId="8238"/>
    <cellStyle name="Comma 58 2 4 5" xfId="8239"/>
    <cellStyle name="Comma 58 2 4 6" xfId="8240"/>
    <cellStyle name="Comma 58 2 5" xfId="8241"/>
    <cellStyle name="Comma 58 2 5 2" xfId="8242"/>
    <cellStyle name="Comma 58 2 5 2 2" xfId="8243"/>
    <cellStyle name="Comma 58 2 5 2 2 2" xfId="8244"/>
    <cellStyle name="Comma 58 2 5 2 2 3" xfId="8245"/>
    <cellStyle name="Comma 58 2 5 2 2 4" xfId="8246"/>
    <cellStyle name="Comma 58 2 5 2 3" xfId="8247"/>
    <cellStyle name="Comma 58 2 5 2 4" xfId="8248"/>
    <cellStyle name="Comma 58 2 5 2 5" xfId="8249"/>
    <cellStyle name="Comma 58 2 5 3" xfId="8250"/>
    <cellStyle name="Comma 58 2 5 3 2" xfId="8251"/>
    <cellStyle name="Comma 58 2 5 3 3" xfId="8252"/>
    <cellStyle name="Comma 58 2 5 3 4" xfId="8253"/>
    <cellStyle name="Comma 58 2 5 4" xfId="8254"/>
    <cellStyle name="Comma 58 2 5 5" xfId="8255"/>
    <cellStyle name="Comma 58 2 5 6" xfId="8256"/>
    <cellStyle name="Comma 58 2 6" xfId="8257"/>
    <cellStyle name="Comma 58 2 6 2" xfId="8258"/>
    <cellStyle name="Comma 58 2 6 2 2" xfId="8259"/>
    <cellStyle name="Comma 58 2 6 2 3" xfId="8260"/>
    <cellStyle name="Comma 58 2 6 2 4" xfId="8261"/>
    <cellStyle name="Comma 58 2 6 3" xfId="8262"/>
    <cellStyle name="Comma 58 2 6 4" xfId="8263"/>
    <cellStyle name="Comma 58 2 6 5" xfId="8264"/>
    <cellStyle name="Comma 58 2 7" xfId="8265"/>
    <cellStyle name="Comma 58 2 7 2" xfId="8266"/>
    <cellStyle name="Comma 58 2 7 3" xfId="8267"/>
    <cellStyle name="Comma 58 2 7 4" xfId="8268"/>
    <cellStyle name="Comma 58 2 8" xfId="8269"/>
    <cellStyle name="Comma 58 2 9" xfId="8270"/>
    <cellStyle name="Comma 58 3" xfId="8271"/>
    <cellStyle name="Comma 58 3 10" xfId="8272"/>
    <cellStyle name="Comma 58 3 2" xfId="8273"/>
    <cellStyle name="Comma 58 3 2 2" xfId="8274"/>
    <cellStyle name="Comma 58 3 2 2 2" xfId="8275"/>
    <cellStyle name="Comma 58 3 2 2 2 2" xfId="8276"/>
    <cellStyle name="Comma 58 3 2 2 2 2 2" xfId="8277"/>
    <cellStyle name="Comma 58 3 2 2 2 2 3" xfId="8278"/>
    <cellStyle name="Comma 58 3 2 2 2 2 4" xfId="8279"/>
    <cellStyle name="Comma 58 3 2 2 2 3" xfId="8280"/>
    <cellStyle name="Comma 58 3 2 2 2 4" xfId="8281"/>
    <cellStyle name="Comma 58 3 2 2 2 5" xfId="8282"/>
    <cellStyle name="Comma 58 3 2 2 3" xfId="8283"/>
    <cellStyle name="Comma 58 3 2 2 3 2" xfId="8284"/>
    <cellStyle name="Comma 58 3 2 2 3 3" xfId="8285"/>
    <cellStyle name="Comma 58 3 2 2 3 4" xfId="8286"/>
    <cellStyle name="Comma 58 3 2 2 4" xfId="8287"/>
    <cellStyle name="Comma 58 3 2 2 5" xfId="8288"/>
    <cellStyle name="Comma 58 3 2 2 6" xfId="8289"/>
    <cellStyle name="Comma 58 3 2 3" xfId="8290"/>
    <cellStyle name="Comma 58 3 2 3 2" xfId="8291"/>
    <cellStyle name="Comma 58 3 2 3 2 2" xfId="8292"/>
    <cellStyle name="Comma 58 3 2 3 2 2 2" xfId="8293"/>
    <cellStyle name="Comma 58 3 2 3 2 2 3" xfId="8294"/>
    <cellStyle name="Comma 58 3 2 3 2 2 4" xfId="8295"/>
    <cellStyle name="Comma 58 3 2 3 2 3" xfId="8296"/>
    <cellStyle name="Comma 58 3 2 3 2 4" xfId="8297"/>
    <cellStyle name="Comma 58 3 2 3 2 5" xfId="8298"/>
    <cellStyle name="Comma 58 3 2 3 3" xfId="8299"/>
    <cellStyle name="Comma 58 3 2 3 3 2" xfId="8300"/>
    <cellStyle name="Comma 58 3 2 3 3 3" xfId="8301"/>
    <cellStyle name="Comma 58 3 2 3 3 4" xfId="8302"/>
    <cellStyle name="Comma 58 3 2 3 4" xfId="8303"/>
    <cellStyle name="Comma 58 3 2 3 5" xfId="8304"/>
    <cellStyle name="Comma 58 3 2 3 6" xfId="8305"/>
    <cellStyle name="Comma 58 3 2 4" xfId="8306"/>
    <cellStyle name="Comma 58 3 2 4 2" xfId="8307"/>
    <cellStyle name="Comma 58 3 2 4 2 2" xfId="8308"/>
    <cellStyle name="Comma 58 3 2 4 2 3" xfId="8309"/>
    <cellStyle name="Comma 58 3 2 4 2 4" xfId="8310"/>
    <cellStyle name="Comma 58 3 2 4 3" xfId="8311"/>
    <cellStyle name="Comma 58 3 2 4 4" xfId="8312"/>
    <cellStyle name="Comma 58 3 2 4 5" xfId="8313"/>
    <cellStyle name="Comma 58 3 2 5" xfId="8314"/>
    <cellStyle name="Comma 58 3 2 5 2" xfId="8315"/>
    <cellStyle name="Comma 58 3 2 5 3" xfId="8316"/>
    <cellStyle name="Comma 58 3 2 5 4" xfId="8317"/>
    <cellStyle name="Comma 58 3 2 6" xfId="8318"/>
    <cellStyle name="Comma 58 3 2 7" xfId="8319"/>
    <cellStyle name="Comma 58 3 2 8" xfId="8320"/>
    <cellStyle name="Comma 58 3 3" xfId="8321"/>
    <cellStyle name="Comma 58 3 3 2" xfId="8322"/>
    <cellStyle name="Comma 58 3 3 2 2" xfId="8323"/>
    <cellStyle name="Comma 58 3 3 2 2 2" xfId="8324"/>
    <cellStyle name="Comma 58 3 3 2 2 2 2" xfId="8325"/>
    <cellStyle name="Comma 58 3 3 2 2 2 3" xfId="8326"/>
    <cellStyle name="Comma 58 3 3 2 2 2 4" xfId="8327"/>
    <cellStyle name="Comma 58 3 3 2 2 3" xfId="8328"/>
    <cellStyle name="Comma 58 3 3 2 2 4" xfId="8329"/>
    <cellStyle name="Comma 58 3 3 2 2 5" xfId="8330"/>
    <cellStyle name="Comma 58 3 3 2 3" xfId="8331"/>
    <cellStyle name="Comma 58 3 3 2 3 2" xfId="8332"/>
    <cellStyle name="Comma 58 3 3 2 3 3" xfId="8333"/>
    <cellStyle name="Comma 58 3 3 2 3 4" xfId="8334"/>
    <cellStyle name="Comma 58 3 3 2 4" xfId="8335"/>
    <cellStyle name="Comma 58 3 3 2 5" xfId="8336"/>
    <cellStyle name="Comma 58 3 3 2 6" xfId="8337"/>
    <cellStyle name="Comma 58 3 3 3" xfId="8338"/>
    <cellStyle name="Comma 58 3 3 3 2" xfId="8339"/>
    <cellStyle name="Comma 58 3 3 3 2 2" xfId="8340"/>
    <cellStyle name="Comma 58 3 3 3 2 2 2" xfId="8341"/>
    <cellStyle name="Comma 58 3 3 3 2 2 3" xfId="8342"/>
    <cellStyle name="Comma 58 3 3 3 2 2 4" xfId="8343"/>
    <cellStyle name="Comma 58 3 3 3 2 3" xfId="8344"/>
    <cellStyle name="Comma 58 3 3 3 2 4" xfId="8345"/>
    <cellStyle name="Comma 58 3 3 3 2 5" xfId="8346"/>
    <cellStyle name="Comma 58 3 3 3 3" xfId="8347"/>
    <cellStyle name="Comma 58 3 3 3 3 2" xfId="8348"/>
    <cellStyle name="Comma 58 3 3 3 3 3" xfId="8349"/>
    <cellStyle name="Comma 58 3 3 3 3 4" xfId="8350"/>
    <cellStyle name="Comma 58 3 3 3 4" xfId="8351"/>
    <cellStyle name="Comma 58 3 3 3 5" xfId="8352"/>
    <cellStyle name="Comma 58 3 3 3 6" xfId="8353"/>
    <cellStyle name="Comma 58 3 3 4" xfId="8354"/>
    <cellStyle name="Comma 58 3 3 4 2" xfId="8355"/>
    <cellStyle name="Comma 58 3 3 4 2 2" xfId="8356"/>
    <cellStyle name="Comma 58 3 3 4 2 3" xfId="8357"/>
    <cellStyle name="Comma 58 3 3 4 2 4" xfId="8358"/>
    <cellStyle name="Comma 58 3 3 4 3" xfId="8359"/>
    <cellStyle name="Comma 58 3 3 4 4" xfId="8360"/>
    <cellStyle name="Comma 58 3 3 4 5" xfId="8361"/>
    <cellStyle name="Comma 58 3 3 5" xfId="8362"/>
    <cellStyle name="Comma 58 3 3 5 2" xfId="8363"/>
    <cellStyle name="Comma 58 3 3 5 3" xfId="8364"/>
    <cellStyle name="Comma 58 3 3 5 4" xfId="8365"/>
    <cellStyle name="Comma 58 3 3 6" xfId="8366"/>
    <cellStyle name="Comma 58 3 3 7" xfId="8367"/>
    <cellStyle name="Comma 58 3 3 8" xfId="8368"/>
    <cellStyle name="Comma 58 3 4" xfId="8369"/>
    <cellStyle name="Comma 58 3 4 2" xfId="8370"/>
    <cellStyle name="Comma 58 3 4 2 2" xfId="8371"/>
    <cellStyle name="Comma 58 3 4 2 2 2" xfId="8372"/>
    <cellStyle name="Comma 58 3 4 2 2 3" xfId="8373"/>
    <cellStyle name="Comma 58 3 4 2 2 4" xfId="8374"/>
    <cellStyle name="Comma 58 3 4 2 3" xfId="8375"/>
    <cellStyle name="Comma 58 3 4 2 4" xfId="8376"/>
    <cellStyle name="Comma 58 3 4 2 5" xfId="8377"/>
    <cellStyle name="Comma 58 3 4 3" xfId="8378"/>
    <cellStyle name="Comma 58 3 4 3 2" xfId="8379"/>
    <cellStyle name="Comma 58 3 4 3 3" xfId="8380"/>
    <cellStyle name="Comma 58 3 4 3 4" xfId="8381"/>
    <cellStyle name="Comma 58 3 4 4" xfId="8382"/>
    <cellStyle name="Comma 58 3 4 5" xfId="8383"/>
    <cellStyle name="Comma 58 3 4 6" xfId="8384"/>
    <cellStyle name="Comma 58 3 5" xfId="8385"/>
    <cellStyle name="Comma 58 3 5 2" xfId="8386"/>
    <cellStyle name="Comma 58 3 5 2 2" xfId="8387"/>
    <cellStyle name="Comma 58 3 5 2 2 2" xfId="8388"/>
    <cellStyle name="Comma 58 3 5 2 2 3" xfId="8389"/>
    <cellStyle name="Comma 58 3 5 2 2 4" xfId="8390"/>
    <cellStyle name="Comma 58 3 5 2 3" xfId="8391"/>
    <cellStyle name="Comma 58 3 5 2 4" xfId="8392"/>
    <cellStyle name="Comma 58 3 5 2 5" xfId="8393"/>
    <cellStyle name="Comma 58 3 5 3" xfId="8394"/>
    <cellStyle name="Comma 58 3 5 3 2" xfId="8395"/>
    <cellStyle name="Comma 58 3 5 3 3" xfId="8396"/>
    <cellStyle name="Comma 58 3 5 3 4" xfId="8397"/>
    <cellStyle name="Comma 58 3 5 4" xfId="8398"/>
    <cellStyle name="Comma 58 3 5 5" xfId="8399"/>
    <cellStyle name="Comma 58 3 5 6" xfId="8400"/>
    <cellStyle name="Comma 58 3 6" xfId="8401"/>
    <cellStyle name="Comma 58 3 6 2" xfId="8402"/>
    <cellStyle name="Comma 58 3 6 2 2" xfId="8403"/>
    <cellStyle name="Comma 58 3 6 2 3" xfId="8404"/>
    <cellStyle name="Comma 58 3 6 2 4" xfId="8405"/>
    <cellStyle name="Comma 58 3 6 3" xfId="8406"/>
    <cellStyle name="Comma 58 3 6 4" xfId="8407"/>
    <cellStyle name="Comma 58 3 6 5" xfId="8408"/>
    <cellStyle name="Comma 58 3 7" xfId="8409"/>
    <cellStyle name="Comma 58 3 7 2" xfId="8410"/>
    <cellStyle name="Comma 58 3 7 3" xfId="8411"/>
    <cellStyle name="Comma 58 3 7 4" xfId="8412"/>
    <cellStyle name="Comma 58 3 8" xfId="8413"/>
    <cellStyle name="Comma 58 3 9" xfId="8414"/>
    <cellStyle name="Comma 58 4" xfId="8415"/>
    <cellStyle name="Comma 58 4 2" xfId="8416"/>
    <cellStyle name="Comma 58 4 2 2" xfId="8417"/>
    <cellStyle name="Comma 58 4 2 2 2" xfId="8418"/>
    <cellStyle name="Comma 58 4 2 2 2 2" xfId="8419"/>
    <cellStyle name="Comma 58 4 2 2 2 3" xfId="8420"/>
    <cellStyle name="Comma 58 4 2 2 2 4" xfId="8421"/>
    <cellStyle name="Comma 58 4 2 2 3" xfId="8422"/>
    <cellStyle name="Comma 58 4 2 2 4" xfId="8423"/>
    <cellStyle name="Comma 58 4 2 2 5" xfId="8424"/>
    <cellStyle name="Comma 58 4 2 3" xfId="8425"/>
    <cellStyle name="Comma 58 4 2 3 2" xfId="8426"/>
    <cellStyle name="Comma 58 4 2 3 3" xfId="8427"/>
    <cellStyle name="Comma 58 4 2 3 4" xfId="8428"/>
    <cellStyle name="Comma 58 4 2 4" xfId="8429"/>
    <cellStyle name="Comma 58 4 2 5" xfId="8430"/>
    <cellStyle name="Comma 58 4 2 6" xfId="8431"/>
    <cellStyle name="Comma 58 4 3" xfId="8432"/>
    <cellStyle name="Comma 58 4 3 2" xfId="8433"/>
    <cellStyle name="Comma 58 4 3 2 2" xfId="8434"/>
    <cellStyle name="Comma 58 4 3 2 2 2" xfId="8435"/>
    <cellStyle name="Comma 58 4 3 2 2 3" xfId="8436"/>
    <cellStyle name="Comma 58 4 3 2 2 4" xfId="8437"/>
    <cellStyle name="Comma 58 4 3 2 3" xfId="8438"/>
    <cellStyle name="Comma 58 4 3 2 4" xfId="8439"/>
    <cellStyle name="Comma 58 4 3 2 5" xfId="8440"/>
    <cellStyle name="Comma 58 4 3 3" xfId="8441"/>
    <cellStyle name="Comma 58 4 3 3 2" xfId="8442"/>
    <cellStyle name="Comma 58 4 3 3 3" xfId="8443"/>
    <cellStyle name="Comma 58 4 3 3 4" xfId="8444"/>
    <cellStyle name="Comma 58 4 3 4" xfId="8445"/>
    <cellStyle name="Comma 58 4 3 5" xfId="8446"/>
    <cellStyle name="Comma 58 4 3 6" xfId="8447"/>
    <cellStyle name="Comma 58 4 4" xfId="8448"/>
    <cellStyle name="Comma 58 4 4 2" xfId="8449"/>
    <cellStyle name="Comma 58 4 4 2 2" xfId="8450"/>
    <cellStyle name="Comma 58 4 4 2 3" xfId="8451"/>
    <cellStyle name="Comma 58 4 4 2 4" xfId="8452"/>
    <cellStyle name="Comma 58 4 4 3" xfId="8453"/>
    <cellStyle name="Comma 58 4 4 4" xfId="8454"/>
    <cellStyle name="Comma 58 4 4 5" xfId="8455"/>
    <cellStyle name="Comma 58 4 5" xfId="8456"/>
    <cellStyle name="Comma 58 4 5 2" xfId="8457"/>
    <cellStyle name="Comma 58 4 5 3" xfId="8458"/>
    <cellStyle name="Comma 58 4 5 4" xfId="8459"/>
    <cellStyle name="Comma 58 4 6" xfId="8460"/>
    <cellStyle name="Comma 58 4 7" xfId="8461"/>
    <cellStyle name="Comma 58 4 8" xfId="8462"/>
    <cellStyle name="Comma 58 5" xfId="8463"/>
    <cellStyle name="Comma 58 5 2" xfId="8464"/>
    <cellStyle name="Comma 58 5 2 2" xfId="8465"/>
    <cellStyle name="Comma 58 5 2 2 2" xfId="8466"/>
    <cellStyle name="Comma 58 5 2 2 2 2" xfId="8467"/>
    <cellStyle name="Comma 58 5 2 2 2 3" xfId="8468"/>
    <cellStyle name="Comma 58 5 2 2 2 4" xfId="8469"/>
    <cellStyle name="Comma 58 5 2 2 3" xfId="8470"/>
    <cellStyle name="Comma 58 5 2 2 4" xfId="8471"/>
    <cellStyle name="Comma 58 5 2 2 5" xfId="8472"/>
    <cellStyle name="Comma 58 5 2 3" xfId="8473"/>
    <cellStyle name="Comma 58 5 2 3 2" xfId="8474"/>
    <cellStyle name="Comma 58 5 2 3 3" xfId="8475"/>
    <cellStyle name="Comma 58 5 2 3 4" xfId="8476"/>
    <cellStyle name="Comma 58 5 2 4" xfId="8477"/>
    <cellStyle name="Comma 58 5 2 5" xfId="8478"/>
    <cellStyle name="Comma 58 5 2 6" xfId="8479"/>
    <cellStyle name="Comma 58 5 3" xfId="8480"/>
    <cellStyle name="Comma 58 5 3 2" xfId="8481"/>
    <cellStyle name="Comma 58 5 3 2 2" xfId="8482"/>
    <cellStyle name="Comma 58 5 3 2 2 2" xfId="8483"/>
    <cellStyle name="Comma 58 5 3 2 2 3" xfId="8484"/>
    <cellStyle name="Comma 58 5 3 2 2 4" xfId="8485"/>
    <cellStyle name="Comma 58 5 3 2 3" xfId="8486"/>
    <cellStyle name="Comma 58 5 3 2 4" xfId="8487"/>
    <cellStyle name="Comma 58 5 3 2 5" xfId="8488"/>
    <cellStyle name="Comma 58 5 3 3" xfId="8489"/>
    <cellStyle name="Comma 58 5 3 3 2" xfId="8490"/>
    <cellStyle name="Comma 58 5 3 3 3" xfId="8491"/>
    <cellStyle name="Comma 58 5 3 3 4" xfId="8492"/>
    <cellStyle name="Comma 58 5 3 4" xfId="8493"/>
    <cellStyle name="Comma 58 5 3 5" xfId="8494"/>
    <cellStyle name="Comma 58 5 3 6" xfId="8495"/>
    <cellStyle name="Comma 58 5 4" xfId="8496"/>
    <cellStyle name="Comma 58 5 4 2" xfId="8497"/>
    <cellStyle name="Comma 58 5 4 2 2" xfId="8498"/>
    <cellStyle name="Comma 58 5 4 2 3" xfId="8499"/>
    <cellStyle name="Comma 58 5 4 2 4" xfId="8500"/>
    <cellStyle name="Comma 58 5 4 3" xfId="8501"/>
    <cellStyle name="Comma 58 5 4 4" xfId="8502"/>
    <cellStyle name="Comma 58 5 4 5" xfId="8503"/>
    <cellStyle name="Comma 58 5 5" xfId="8504"/>
    <cellStyle name="Comma 58 5 5 2" xfId="8505"/>
    <cellStyle name="Comma 58 5 5 3" xfId="8506"/>
    <cellStyle name="Comma 58 5 5 4" xfId="8507"/>
    <cellStyle name="Comma 58 5 6" xfId="8508"/>
    <cellStyle name="Comma 58 5 7" xfId="8509"/>
    <cellStyle name="Comma 58 5 8" xfId="8510"/>
    <cellStyle name="Comma 58 6" xfId="8511"/>
    <cellStyle name="Comma 58 6 2" xfId="8512"/>
    <cellStyle name="Comma 58 6 2 2" xfId="8513"/>
    <cellStyle name="Comma 58 6 2 2 2" xfId="8514"/>
    <cellStyle name="Comma 58 6 2 2 3" xfId="8515"/>
    <cellStyle name="Comma 58 6 2 2 4" xfId="8516"/>
    <cellStyle name="Comma 58 6 2 3" xfId="8517"/>
    <cellStyle name="Comma 58 6 2 4" xfId="8518"/>
    <cellStyle name="Comma 58 6 2 5" xfId="8519"/>
    <cellStyle name="Comma 58 6 3" xfId="8520"/>
    <cellStyle name="Comma 58 6 3 2" xfId="8521"/>
    <cellStyle name="Comma 58 6 3 3" xfId="8522"/>
    <cellStyle name="Comma 58 6 3 4" xfId="8523"/>
    <cellStyle name="Comma 58 6 4" xfId="8524"/>
    <cellStyle name="Comma 58 6 5" xfId="8525"/>
    <cellStyle name="Comma 58 6 6" xfId="8526"/>
    <cellStyle name="Comma 58 7" xfId="8527"/>
    <cellStyle name="Comma 58 7 2" xfId="8528"/>
    <cellStyle name="Comma 58 7 2 2" xfId="8529"/>
    <cellStyle name="Comma 58 7 2 2 2" xfId="8530"/>
    <cellStyle name="Comma 58 7 2 2 3" xfId="8531"/>
    <cellStyle name="Comma 58 7 2 2 4" xfId="8532"/>
    <cellStyle name="Comma 58 7 2 3" xfId="8533"/>
    <cellStyle name="Comma 58 7 2 4" xfId="8534"/>
    <cellStyle name="Comma 58 7 2 5" xfId="8535"/>
    <cellStyle name="Comma 58 7 3" xfId="8536"/>
    <cellStyle name="Comma 58 7 3 2" xfId="8537"/>
    <cellStyle name="Comma 58 7 3 3" xfId="8538"/>
    <cellStyle name="Comma 58 7 3 4" xfId="8539"/>
    <cellStyle name="Comma 58 7 4" xfId="8540"/>
    <cellStyle name="Comma 58 7 5" xfId="8541"/>
    <cellStyle name="Comma 58 7 6" xfId="8542"/>
    <cellStyle name="Comma 58 8" xfId="8543"/>
    <cellStyle name="Comma 58 8 2" xfId="8544"/>
    <cellStyle name="Comma 58 8 2 2" xfId="8545"/>
    <cellStyle name="Comma 58 8 2 3" xfId="8546"/>
    <cellStyle name="Comma 58 8 2 4" xfId="8547"/>
    <cellStyle name="Comma 58 8 3" xfId="8548"/>
    <cellStyle name="Comma 58 8 4" xfId="8549"/>
    <cellStyle name="Comma 58 8 5" xfId="8550"/>
    <cellStyle name="Comma 58 9" xfId="8551"/>
    <cellStyle name="Comma 58 9 2" xfId="8552"/>
    <cellStyle name="Comma 58 9 3" xfId="8553"/>
    <cellStyle name="Comma 58 9 4" xfId="8554"/>
    <cellStyle name="Comma 59" xfId="8555"/>
    <cellStyle name="Comma 59 2" xfId="8556"/>
    <cellStyle name="Comma 6" xfId="8557"/>
    <cellStyle name="Comma 6 2" xfId="8558"/>
    <cellStyle name="Comma 6 2 2" xfId="8559"/>
    <cellStyle name="Comma 6 2 2 2" xfId="8560"/>
    <cellStyle name="Comma 6 2 3" xfId="8561"/>
    <cellStyle name="Comma 6 2 4" xfId="8562"/>
    <cellStyle name="Comma 6 3" xfId="8563"/>
    <cellStyle name="Comma 6 3 2" xfId="8564"/>
    <cellStyle name="Comma 6 3 3" xfId="8565"/>
    <cellStyle name="Comma 6 4" xfId="8566"/>
    <cellStyle name="Comma 6 4 2" xfId="8567"/>
    <cellStyle name="Comma 6 5" xfId="8568"/>
    <cellStyle name="Comma 60" xfId="8569"/>
    <cellStyle name="Comma 60 2" xfId="8570"/>
    <cellStyle name="Comma 61" xfId="8571"/>
    <cellStyle name="Comma 61 2" xfId="8572"/>
    <cellStyle name="Comma 62" xfId="8573"/>
    <cellStyle name="Comma 62 2" xfId="8574"/>
    <cellStyle name="Comma 63" xfId="8575"/>
    <cellStyle name="Comma 63 2" xfId="8576"/>
    <cellStyle name="Comma 64" xfId="8577"/>
    <cellStyle name="Comma 64 2" xfId="8578"/>
    <cellStyle name="Comma 65" xfId="8579"/>
    <cellStyle name="Comma 65 2" xfId="8580"/>
    <cellStyle name="Comma 66" xfId="8581"/>
    <cellStyle name="Comma 66 2" xfId="8582"/>
    <cellStyle name="Comma 67" xfId="8583"/>
    <cellStyle name="Comma 67 2" xfId="8584"/>
    <cellStyle name="Comma 68" xfId="8585"/>
    <cellStyle name="Comma 68 10" xfId="8586"/>
    <cellStyle name="Comma 68 11" xfId="8587"/>
    <cellStyle name="Comma 68 12" xfId="8588"/>
    <cellStyle name="Comma 68 2" xfId="8589"/>
    <cellStyle name="Comma 68 2 10" xfId="8590"/>
    <cellStyle name="Comma 68 2 2" xfId="8591"/>
    <cellStyle name="Comma 68 2 2 2" xfId="8592"/>
    <cellStyle name="Comma 68 2 2 2 2" xfId="8593"/>
    <cellStyle name="Comma 68 2 2 2 2 2" xfId="8594"/>
    <cellStyle name="Comma 68 2 2 2 2 2 2" xfId="8595"/>
    <cellStyle name="Comma 68 2 2 2 2 2 3" xfId="8596"/>
    <cellStyle name="Comma 68 2 2 2 2 2 4" xfId="8597"/>
    <cellStyle name="Comma 68 2 2 2 2 3" xfId="8598"/>
    <cellStyle name="Comma 68 2 2 2 2 4" xfId="8599"/>
    <cellStyle name="Comma 68 2 2 2 2 5" xfId="8600"/>
    <cellStyle name="Comma 68 2 2 2 3" xfId="8601"/>
    <cellStyle name="Comma 68 2 2 2 3 2" xfId="8602"/>
    <cellStyle name="Comma 68 2 2 2 3 3" xfId="8603"/>
    <cellStyle name="Comma 68 2 2 2 3 4" xfId="8604"/>
    <cellStyle name="Comma 68 2 2 2 4" xfId="8605"/>
    <cellStyle name="Comma 68 2 2 2 5" xfId="8606"/>
    <cellStyle name="Comma 68 2 2 2 6" xfId="8607"/>
    <cellStyle name="Comma 68 2 2 3" xfId="8608"/>
    <cellStyle name="Comma 68 2 2 3 2" xfId="8609"/>
    <cellStyle name="Comma 68 2 2 3 2 2" xfId="8610"/>
    <cellStyle name="Comma 68 2 2 3 2 2 2" xfId="8611"/>
    <cellStyle name="Comma 68 2 2 3 2 2 3" xfId="8612"/>
    <cellStyle name="Comma 68 2 2 3 2 2 4" xfId="8613"/>
    <cellStyle name="Comma 68 2 2 3 2 3" xfId="8614"/>
    <cellStyle name="Comma 68 2 2 3 2 4" xfId="8615"/>
    <cellStyle name="Comma 68 2 2 3 2 5" xfId="8616"/>
    <cellStyle name="Comma 68 2 2 3 3" xfId="8617"/>
    <cellStyle name="Comma 68 2 2 3 3 2" xfId="8618"/>
    <cellStyle name="Comma 68 2 2 3 3 3" xfId="8619"/>
    <cellStyle name="Comma 68 2 2 3 3 4" xfId="8620"/>
    <cellStyle name="Comma 68 2 2 3 4" xfId="8621"/>
    <cellStyle name="Comma 68 2 2 3 5" xfId="8622"/>
    <cellStyle name="Comma 68 2 2 3 6" xfId="8623"/>
    <cellStyle name="Comma 68 2 2 4" xfId="8624"/>
    <cellStyle name="Comma 68 2 2 4 2" xfId="8625"/>
    <cellStyle name="Comma 68 2 2 4 2 2" xfId="8626"/>
    <cellStyle name="Comma 68 2 2 4 2 3" xfId="8627"/>
    <cellStyle name="Comma 68 2 2 4 2 4" xfId="8628"/>
    <cellStyle name="Comma 68 2 2 4 3" xfId="8629"/>
    <cellStyle name="Comma 68 2 2 4 4" xfId="8630"/>
    <cellStyle name="Comma 68 2 2 4 5" xfId="8631"/>
    <cellStyle name="Comma 68 2 2 5" xfId="8632"/>
    <cellStyle name="Comma 68 2 2 5 2" xfId="8633"/>
    <cellStyle name="Comma 68 2 2 5 3" xfId="8634"/>
    <cellStyle name="Comma 68 2 2 5 4" xfId="8635"/>
    <cellStyle name="Comma 68 2 2 6" xfId="8636"/>
    <cellStyle name="Comma 68 2 2 7" xfId="8637"/>
    <cellStyle name="Comma 68 2 2 8" xfId="8638"/>
    <cellStyle name="Comma 68 2 3" xfId="8639"/>
    <cellStyle name="Comma 68 2 3 2" xfId="8640"/>
    <cellStyle name="Comma 68 2 3 2 2" xfId="8641"/>
    <cellStyle name="Comma 68 2 3 2 2 2" xfId="8642"/>
    <cellStyle name="Comma 68 2 3 2 2 2 2" xfId="8643"/>
    <cellStyle name="Comma 68 2 3 2 2 2 3" xfId="8644"/>
    <cellStyle name="Comma 68 2 3 2 2 2 4" xfId="8645"/>
    <cellStyle name="Comma 68 2 3 2 2 3" xfId="8646"/>
    <cellStyle name="Comma 68 2 3 2 2 4" xfId="8647"/>
    <cellStyle name="Comma 68 2 3 2 2 5" xfId="8648"/>
    <cellStyle name="Comma 68 2 3 2 3" xfId="8649"/>
    <cellStyle name="Comma 68 2 3 2 3 2" xfId="8650"/>
    <cellStyle name="Comma 68 2 3 2 3 3" xfId="8651"/>
    <cellStyle name="Comma 68 2 3 2 3 4" xfId="8652"/>
    <cellStyle name="Comma 68 2 3 2 4" xfId="8653"/>
    <cellStyle name="Comma 68 2 3 2 5" xfId="8654"/>
    <cellStyle name="Comma 68 2 3 2 6" xfId="8655"/>
    <cellStyle name="Comma 68 2 3 3" xfId="8656"/>
    <cellStyle name="Comma 68 2 3 3 2" xfId="8657"/>
    <cellStyle name="Comma 68 2 3 3 2 2" xfId="8658"/>
    <cellStyle name="Comma 68 2 3 3 2 2 2" xfId="8659"/>
    <cellStyle name="Comma 68 2 3 3 2 2 3" xfId="8660"/>
    <cellStyle name="Comma 68 2 3 3 2 2 4" xfId="8661"/>
    <cellStyle name="Comma 68 2 3 3 2 3" xfId="8662"/>
    <cellStyle name="Comma 68 2 3 3 2 4" xfId="8663"/>
    <cellStyle name="Comma 68 2 3 3 2 5" xfId="8664"/>
    <cellStyle name="Comma 68 2 3 3 3" xfId="8665"/>
    <cellStyle name="Comma 68 2 3 3 3 2" xfId="8666"/>
    <cellStyle name="Comma 68 2 3 3 3 3" xfId="8667"/>
    <cellStyle name="Comma 68 2 3 3 3 4" xfId="8668"/>
    <cellStyle name="Comma 68 2 3 3 4" xfId="8669"/>
    <cellStyle name="Comma 68 2 3 3 5" xfId="8670"/>
    <cellStyle name="Comma 68 2 3 3 6" xfId="8671"/>
    <cellStyle name="Comma 68 2 3 4" xfId="8672"/>
    <cellStyle name="Comma 68 2 3 4 2" xfId="8673"/>
    <cellStyle name="Comma 68 2 3 4 2 2" xfId="8674"/>
    <cellStyle name="Comma 68 2 3 4 2 3" xfId="8675"/>
    <cellStyle name="Comma 68 2 3 4 2 4" xfId="8676"/>
    <cellStyle name="Comma 68 2 3 4 3" xfId="8677"/>
    <cellStyle name="Comma 68 2 3 4 4" xfId="8678"/>
    <cellStyle name="Comma 68 2 3 4 5" xfId="8679"/>
    <cellStyle name="Comma 68 2 3 5" xfId="8680"/>
    <cellStyle name="Comma 68 2 3 5 2" xfId="8681"/>
    <cellStyle name="Comma 68 2 3 5 3" xfId="8682"/>
    <cellStyle name="Comma 68 2 3 5 4" xfId="8683"/>
    <cellStyle name="Comma 68 2 3 6" xfId="8684"/>
    <cellStyle name="Comma 68 2 3 7" xfId="8685"/>
    <cellStyle name="Comma 68 2 3 8" xfId="8686"/>
    <cellStyle name="Comma 68 2 4" xfId="8687"/>
    <cellStyle name="Comma 68 2 4 2" xfId="8688"/>
    <cellStyle name="Comma 68 2 4 2 2" xfId="8689"/>
    <cellStyle name="Comma 68 2 4 2 2 2" xfId="8690"/>
    <cellStyle name="Comma 68 2 4 2 2 3" xfId="8691"/>
    <cellStyle name="Comma 68 2 4 2 2 4" xfId="8692"/>
    <cellStyle name="Comma 68 2 4 2 3" xfId="8693"/>
    <cellStyle name="Comma 68 2 4 2 4" xfId="8694"/>
    <cellStyle name="Comma 68 2 4 2 5" xfId="8695"/>
    <cellStyle name="Comma 68 2 4 3" xfId="8696"/>
    <cellStyle name="Comma 68 2 4 3 2" xfId="8697"/>
    <cellStyle name="Comma 68 2 4 3 3" xfId="8698"/>
    <cellStyle name="Comma 68 2 4 3 4" xfId="8699"/>
    <cellStyle name="Comma 68 2 4 4" xfId="8700"/>
    <cellStyle name="Comma 68 2 4 5" xfId="8701"/>
    <cellStyle name="Comma 68 2 4 6" xfId="8702"/>
    <cellStyle name="Comma 68 2 5" xfId="8703"/>
    <cellStyle name="Comma 68 2 5 2" xfId="8704"/>
    <cellStyle name="Comma 68 2 5 2 2" xfId="8705"/>
    <cellStyle name="Comma 68 2 5 2 2 2" xfId="8706"/>
    <cellStyle name="Comma 68 2 5 2 2 3" xfId="8707"/>
    <cellStyle name="Comma 68 2 5 2 2 4" xfId="8708"/>
    <cellStyle name="Comma 68 2 5 2 3" xfId="8709"/>
    <cellStyle name="Comma 68 2 5 2 4" xfId="8710"/>
    <cellStyle name="Comma 68 2 5 2 5" xfId="8711"/>
    <cellStyle name="Comma 68 2 5 3" xfId="8712"/>
    <cellStyle name="Comma 68 2 5 3 2" xfId="8713"/>
    <cellStyle name="Comma 68 2 5 3 3" xfId="8714"/>
    <cellStyle name="Comma 68 2 5 3 4" xfId="8715"/>
    <cellStyle name="Comma 68 2 5 4" xfId="8716"/>
    <cellStyle name="Comma 68 2 5 5" xfId="8717"/>
    <cellStyle name="Comma 68 2 5 6" xfId="8718"/>
    <cellStyle name="Comma 68 2 6" xfId="8719"/>
    <cellStyle name="Comma 68 2 6 2" xfId="8720"/>
    <cellStyle name="Comma 68 2 6 2 2" xfId="8721"/>
    <cellStyle name="Comma 68 2 6 2 3" xfId="8722"/>
    <cellStyle name="Comma 68 2 6 2 4" xfId="8723"/>
    <cellStyle name="Comma 68 2 6 3" xfId="8724"/>
    <cellStyle name="Comma 68 2 6 4" xfId="8725"/>
    <cellStyle name="Comma 68 2 6 5" xfId="8726"/>
    <cellStyle name="Comma 68 2 7" xfId="8727"/>
    <cellStyle name="Comma 68 2 7 2" xfId="8728"/>
    <cellStyle name="Comma 68 2 7 3" xfId="8729"/>
    <cellStyle name="Comma 68 2 7 4" xfId="8730"/>
    <cellStyle name="Comma 68 2 8" xfId="8731"/>
    <cellStyle name="Comma 68 2 9" xfId="8732"/>
    <cellStyle name="Comma 68 3" xfId="8733"/>
    <cellStyle name="Comma 68 3 10" xfId="8734"/>
    <cellStyle name="Comma 68 3 2" xfId="8735"/>
    <cellStyle name="Comma 68 3 2 2" xfId="8736"/>
    <cellStyle name="Comma 68 3 2 2 2" xfId="8737"/>
    <cellStyle name="Comma 68 3 2 2 2 2" xfId="8738"/>
    <cellStyle name="Comma 68 3 2 2 2 2 2" xfId="8739"/>
    <cellStyle name="Comma 68 3 2 2 2 2 3" xfId="8740"/>
    <cellStyle name="Comma 68 3 2 2 2 2 4" xfId="8741"/>
    <cellStyle name="Comma 68 3 2 2 2 3" xfId="8742"/>
    <cellStyle name="Comma 68 3 2 2 2 4" xfId="8743"/>
    <cellStyle name="Comma 68 3 2 2 2 5" xfId="8744"/>
    <cellStyle name="Comma 68 3 2 2 3" xfId="8745"/>
    <cellStyle name="Comma 68 3 2 2 3 2" xfId="8746"/>
    <cellStyle name="Comma 68 3 2 2 3 3" xfId="8747"/>
    <cellStyle name="Comma 68 3 2 2 3 4" xfId="8748"/>
    <cellStyle name="Comma 68 3 2 2 4" xfId="8749"/>
    <cellStyle name="Comma 68 3 2 2 5" xfId="8750"/>
    <cellStyle name="Comma 68 3 2 2 6" xfId="8751"/>
    <cellStyle name="Comma 68 3 2 3" xfId="8752"/>
    <cellStyle name="Comma 68 3 2 3 2" xfId="8753"/>
    <cellStyle name="Comma 68 3 2 3 2 2" xfId="8754"/>
    <cellStyle name="Comma 68 3 2 3 2 2 2" xfId="8755"/>
    <cellStyle name="Comma 68 3 2 3 2 2 3" xfId="8756"/>
    <cellStyle name="Comma 68 3 2 3 2 2 4" xfId="8757"/>
    <cellStyle name="Comma 68 3 2 3 2 3" xfId="8758"/>
    <cellStyle name="Comma 68 3 2 3 2 4" xfId="8759"/>
    <cellStyle name="Comma 68 3 2 3 2 5" xfId="8760"/>
    <cellStyle name="Comma 68 3 2 3 3" xfId="8761"/>
    <cellStyle name="Comma 68 3 2 3 3 2" xfId="8762"/>
    <cellStyle name="Comma 68 3 2 3 3 3" xfId="8763"/>
    <cellStyle name="Comma 68 3 2 3 3 4" xfId="8764"/>
    <cellStyle name="Comma 68 3 2 3 4" xfId="8765"/>
    <cellStyle name="Comma 68 3 2 3 5" xfId="8766"/>
    <cellStyle name="Comma 68 3 2 3 6" xfId="8767"/>
    <cellStyle name="Comma 68 3 2 4" xfId="8768"/>
    <cellStyle name="Comma 68 3 2 4 2" xfId="8769"/>
    <cellStyle name="Comma 68 3 2 4 2 2" xfId="8770"/>
    <cellStyle name="Comma 68 3 2 4 2 3" xfId="8771"/>
    <cellStyle name="Comma 68 3 2 4 2 4" xfId="8772"/>
    <cellStyle name="Comma 68 3 2 4 3" xfId="8773"/>
    <cellStyle name="Comma 68 3 2 4 4" xfId="8774"/>
    <cellStyle name="Comma 68 3 2 4 5" xfId="8775"/>
    <cellStyle name="Comma 68 3 2 5" xfId="8776"/>
    <cellStyle name="Comma 68 3 2 5 2" xfId="8777"/>
    <cellStyle name="Comma 68 3 2 5 3" xfId="8778"/>
    <cellStyle name="Comma 68 3 2 5 4" xfId="8779"/>
    <cellStyle name="Comma 68 3 2 6" xfId="8780"/>
    <cellStyle name="Comma 68 3 2 7" xfId="8781"/>
    <cellStyle name="Comma 68 3 2 8" xfId="8782"/>
    <cellStyle name="Comma 68 3 3" xfId="8783"/>
    <cellStyle name="Comma 68 3 3 2" xfId="8784"/>
    <cellStyle name="Comma 68 3 3 2 2" xfId="8785"/>
    <cellStyle name="Comma 68 3 3 2 2 2" xfId="8786"/>
    <cellStyle name="Comma 68 3 3 2 2 2 2" xfId="8787"/>
    <cellStyle name="Comma 68 3 3 2 2 2 3" xfId="8788"/>
    <cellStyle name="Comma 68 3 3 2 2 2 4" xfId="8789"/>
    <cellStyle name="Comma 68 3 3 2 2 3" xfId="8790"/>
    <cellStyle name="Comma 68 3 3 2 2 4" xfId="8791"/>
    <cellStyle name="Comma 68 3 3 2 2 5" xfId="8792"/>
    <cellStyle name="Comma 68 3 3 2 3" xfId="8793"/>
    <cellStyle name="Comma 68 3 3 2 3 2" xfId="8794"/>
    <cellStyle name="Comma 68 3 3 2 3 3" xfId="8795"/>
    <cellStyle name="Comma 68 3 3 2 3 4" xfId="8796"/>
    <cellStyle name="Comma 68 3 3 2 4" xfId="8797"/>
    <cellStyle name="Comma 68 3 3 2 5" xfId="8798"/>
    <cellStyle name="Comma 68 3 3 2 6" xfId="8799"/>
    <cellStyle name="Comma 68 3 3 3" xfId="8800"/>
    <cellStyle name="Comma 68 3 3 3 2" xfId="8801"/>
    <cellStyle name="Comma 68 3 3 3 2 2" xfId="8802"/>
    <cellStyle name="Comma 68 3 3 3 2 2 2" xfId="8803"/>
    <cellStyle name="Comma 68 3 3 3 2 2 3" xfId="8804"/>
    <cellStyle name="Comma 68 3 3 3 2 2 4" xfId="8805"/>
    <cellStyle name="Comma 68 3 3 3 2 3" xfId="8806"/>
    <cellStyle name="Comma 68 3 3 3 2 4" xfId="8807"/>
    <cellStyle name="Comma 68 3 3 3 2 5" xfId="8808"/>
    <cellStyle name="Comma 68 3 3 3 3" xfId="8809"/>
    <cellStyle name="Comma 68 3 3 3 3 2" xfId="8810"/>
    <cellStyle name="Comma 68 3 3 3 3 3" xfId="8811"/>
    <cellStyle name="Comma 68 3 3 3 3 4" xfId="8812"/>
    <cellStyle name="Comma 68 3 3 3 4" xfId="8813"/>
    <cellStyle name="Comma 68 3 3 3 5" xfId="8814"/>
    <cellStyle name="Comma 68 3 3 3 6" xfId="8815"/>
    <cellStyle name="Comma 68 3 3 4" xfId="8816"/>
    <cellStyle name="Comma 68 3 3 4 2" xfId="8817"/>
    <cellStyle name="Comma 68 3 3 4 2 2" xfId="8818"/>
    <cellStyle name="Comma 68 3 3 4 2 3" xfId="8819"/>
    <cellStyle name="Comma 68 3 3 4 2 4" xfId="8820"/>
    <cellStyle name="Comma 68 3 3 4 3" xfId="8821"/>
    <cellStyle name="Comma 68 3 3 4 4" xfId="8822"/>
    <cellStyle name="Comma 68 3 3 4 5" xfId="8823"/>
    <cellStyle name="Comma 68 3 3 5" xfId="8824"/>
    <cellStyle name="Comma 68 3 3 5 2" xfId="8825"/>
    <cellStyle name="Comma 68 3 3 5 3" xfId="8826"/>
    <cellStyle name="Comma 68 3 3 5 4" xfId="8827"/>
    <cellStyle name="Comma 68 3 3 6" xfId="8828"/>
    <cellStyle name="Comma 68 3 3 7" xfId="8829"/>
    <cellStyle name="Comma 68 3 3 8" xfId="8830"/>
    <cellStyle name="Comma 68 3 4" xfId="8831"/>
    <cellStyle name="Comma 68 3 4 2" xfId="8832"/>
    <cellStyle name="Comma 68 3 4 2 2" xfId="8833"/>
    <cellStyle name="Comma 68 3 4 2 2 2" xfId="8834"/>
    <cellStyle name="Comma 68 3 4 2 2 3" xfId="8835"/>
    <cellStyle name="Comma 68 3 4 2 2 4" xfId="8836"/>
    <cellStyle name="Comma 68 3 4 2 3" xfId="8837"/>
    <cellStyle name="Comma 68 3 4 2 4" xfId="8838"/>
    <cellStyle name="Comma 68 3 4 2 5" xfId="8839"/>
    <cellStyle name="Comma 68 3 4 3" xfId="8840"/>
    <cellStyle name="Comma 68 3 4 3 2" xfId="8841"/>
    <cellStyle name="Comma 68 3 4 3 3" xfId="8842"/>
    <cellStyle name="Comma 68 3 4 3 4" xfId="8843"/>
    <cellStyle name="Comma 68 3 4 4" xfId="8844"/>
    <cellStyle name="Comma 68 3 4 5" xfId="8845"/>
    <cellStyle name="Comma 68 3 4 6" xfId="8846"/>
    <cellStyle name="Comma 68 3 5" xfId="8847"/>
    <cellStyle name="Comma 68 3 5 2" xfId="8848"/>
    <cellStyle name="Comma 68 3 5 2 2" xfId="8849"/>
    <cellStyle name="Comma 68 3 5 2 2 2" xfId="8850"/>
    <cellStyle name="Comma 68 3 5 2 2 3" xfId="8851"/>
    <cellStyle name="Comma 68 3 5 2 2 4" xfId="8852"/>
    <cellStyle name="Comma 68 3 5 2 3" xfId="8853"/>
    <cellStyle name="Comma 68 3 5 2 4" xfId="8854"/>
    <cellStyle name="Comma 68 3 5 2 5" xfId="8855"/>
    <cellStyle name="Comma 68 3 5 3" xfId="8856"/>
    <cellStyle name="Comma 68 3 5 3 2" xfId="8857"/>
    <cellStyle name="Comma 68 3 5 3 3" xfId="8858"/>
    <cellStyle name="Comma 68 3 5 3 4" xfId="8859"/>
    <cellStyle name="Comma 68 3 5 4" xfId="8860"/>
    <cellStyle name="Comma 68 3 5 5" xfId="8861"/>
    <cellStyle name="Comma 68 3 5 6" xfId="8862"/>
    <cellStyle name="Comma 68 3 6" xfId="8863"/>
    <cellStyle name="Comma 68 3 6 2" xfId="8864"/>
    <cellStyle name="Comma 68 3 6 2 2" xfId="8865"/>
    <cellStyle name="Comma 68 3 6 2 3" xfId="8866"/>
    <cellStyle name="Comma 68 3 6 2 4" xfId="8867"/>
    <cellStyle name="Comma 68 3 6 3" xfId="8868"/>
    <cellStyle name="Comma 68 3 6 4" xfId="8869"/>
    <cellStyle name="Comma 68 3 6 5" xfId="8870"/>
    <cellStyle name="Comma 68 3 7" xfId="8871"/>
    <cellStyle name="Comma 68 3 7 2" xfId="8872"/>
    <cellStyle name="Comma 68 3 7 3" xfId="8873"/>
    <cellStyle name="Comma 68 3 7 4" xfId="8874"/>
    <cellStyle name="Comma 68 3 8" xfId="8875"/>
    <cellStyle name="Comma 68 3 9" xfId="8876"/>
    <cellStyle name="Comma 68 4" xfId="8877"/>
    <cellStyle name="Comma 68 4 2" xfId="8878"/>
    <cellStyle name="Comma 68 4 2 2" xfId="8879"/>
    <cellStyle name="Comma 68 4 2 2 2" xfId="8880"/>
    <cellStyle name="Comma 68 4 2 2 2 2" xfId="8881"/>
    <cellStyle name="Comma 68 4 2 2 2 3" xfId="8882"/>
    <cellStyle name="Comma 68 4 2 2 2 4" xfId="8883"/>
    <cellStyle name="Comma 68 4 2 2 3" xfId="8884"/>
    <cellStyle name="Comma 68 4 2 2 4" xfId="8885"/>
    <cellStyle name="Comma 68 4 2 2 5" xfId="8886"/>
    <cellStyle name="Comma 68 4 2 3" xfId="8887"/>
    <cellStyle name="Comma 68 4 2 3 2" xfId="8888"/>
    <cellStyle name="Comma 68 4 2 3 3" xfId="8889"/>
    <cellStyle name="Comma 68 4 2 3 4" xfId="8890"/>
    <cellStyle name="Comma 68 4 2 4" xfId="8891"/>
    <cellStyle name="Comma 68 4 2 5" xfId="8892"/>
    <cellStyle name="Comma 68 4 2 6" xfId="8893"/>
    <cellStyle name="Comma 68 4 3" xfId="8894"/>
    <cellStyle name="Comma 68 4 3 2" xfId="8895"/>
    <cellStyle name="Comma 68 4 3 2 2" xfId="8896"/>
    <cellStyle name="Comma 68 4 3 2 2 2" xfId="8897"/>
    <cellStyle name="Comma 68 4 3 2 2 3" xfId="8898"/>
    <cellStyle name="Comma 68 4 3 2 2 4" xfId="8899"/>
    <cellStyle name="Comma 68 4 3 2 3" xfId="8900"/>
    <cellStyle name="Comma 68 4 3 2 4" xfId="8901"/>
    <cellStyle name="Comma 68 4 3 2 5" xfId="8902"/>
    <cellStyle name="Comma 68 4 3 3" xfId="8903"/>
    <cellStyle name="Comma 68 4 3 3 2" xfId="8904"/>
    <cellStyle name="Comma 68 4 3 3 3" xfId="8905"/>
    <cellStyle name="Comma 68 4 3 3 4" xfId="8906"/>
    <cellStyle name="Comma 68 4 3 4" xfId="8907"/>
    <cellStyle name="Comma 68 4 3 5" xfId="8908"/>
    <cellStyle name="Comma 68 4 3 6" xfId="8909"/>
    <cellStyle name="Comma 68 4 4" xfId="8910"/>
    <cellStyle name="Comma 68 4 4 2" xfId="8911"/>
    <cellStyle name="Comma 68 4 4 2 2" xfId="8912"/>
    <cellStyle name="Comma 68 4 4 2 3" xfId="8913"/>
    <cellStyle name="Comma 68 4 4 2 4" xfId="8914"/>
    <cellStyle name="Comma 68 4 4 3" xfId="8915"/>
    <cellStyle name="Comma 68 4 4 4" xfId="8916"/>
    <cellStyle name="Comma 68 4 4 5" xfId="8917"/>
    <cellStyle name="Comma 68 4 5" xfId="8918"/>
    <cellStyle name="Comma 68 4 5 2" xfId="8919"/>
    <cellStyle name="Comma 68 4 5 3" xfId="8920"/>
    <cellStyle name="Comma 68 4 5 4" xfId="8921"/>
    <cellStyle name="Comma 68 4 6" xfId="8922"/>
    <cellStyle name="Comma 68 4 7" xfId="8923"/>
    <cellStyle name="Comma 68 4 8" xfId="8924"/>
    <cellStyle name="Comma 68 5" xfId="8925"/>
    <cellStyle name="Comma 68 5 2" xfId="8926"/>
    <cellStyle name="Comma 68 5 2 2" xfId="8927"/>
    <cellStyle name="Comma 68 5 2 2 2" xfId="8928"/>
    <cellStyle name="Comma 68 5 2 2 2 2" xfId="8929"/>
    <cellStyle name="Comma 68 5 2 2 2 3" xfId="8930"/>
    <cellStyle name="Comma 68 5 2 2 2 4" xfId="8931"/>
    <cellStyle name="Comma 68 5 2 2 3" xfId="8932"/>
    <cellStyle name="Comma 68 5 2 2 4" xfId="8933"/>
    <cellStyle name="Comma 68 5 2 2 5" xfId="8934"/>
    <cellStyle name="Comma 68 5 2 3" xfId="8935"/>
    <cellStyle name="Comma 68 5 2 3 2" xfId="8936"/>
    <cellStyle name="Comma 68 5 2 3 3" xfId="8937"/>
    <cellStyle name="Comma 68 5 2 3 4" xfId="8938"/>
    <cellStyle name="Comma 68 5 2 4" xfId="8939"/>
    <cellStyle name="Comma 68 5 2 5" xfId="8940"/>
    <cellStyle name="Comma 68 5 2 6" xfId="8941"/>
    <cellStyle name="Comma 68 5 3" xfId="8942"/>
    <cellStyle name="Comma 68 5 3 2" xfId="8943"/>
    <cellStyle name="Comma 68 5 3 2 2" xfId="8944"/>
    <cellStyle name="Comma 68 5 3 2 2 2" xfId="8945"/>
    <cellStyle name="Comma 68 5 3 2 2 3" xfId="8946"/>
    <cellStyle name="Comma 68 5 3 2 2 4" xfId="8947"/>
    <cellStyle name="Comma 68 5 3 2 3" xfId="8948"/>
    <cellStyle name="Comma 68 5 3 2 4" xfId="8949"/>
    <cellStyle name="Comma 68 5 3 2 5" xfId="8950"/>
    <cellStyle name="Comma 68 5 3 3" xfId="8951"/>
    <cellStyle name="Comma 68 5 3 3 2" xfId="8952"/>
    <cellStyle name="Comma 68 5 3 3 3" xfId="8953"/>
    <cellStyle name="Comma 68 5 3 3 4" xfId="8954"/>
    <cellStyle name="Comma 68 5 3 4" xfId="8955"/>
    <cellStyle name="Comma 68 5 3 5" xfId="8956"/>
    <cellStyle name="Comma 68 5 3 6" xfId="8957"/>
    <cellStyle name="Comma 68 5 4" xfId="8958"/>
    <cellStyle name="Comma 68 5 4 2" xfId="8959"/>
    <cellStyle name="Comma 68 5 4 2 2" xfId="8960"/>
    <cellStyle name="Comma 68 5 4 2 3" xfId="8961"/>
    <cellStyle name="Comma 68 5 4 2 4" xfId="8962"/>
    <cellStyle name="Comma 68 5 4 3" xfId="8963"/>
    <cellStyle name="Comma 68 5 4 4" xfId="8964"/>
    <cellStyle name="Comma 68 5 4 5" xfId="8965"/>
    <cellStyle name="Comma 68 5 5" xfId="8966"/>
    <cellStyle name="Comma 68 5 5 2" xfId="8967"/>
    <cellStyle name="Comma 68 5 5 3" xfId="8968"/>
    <cellStyle name="Comma 68 5 5 4" xfId="8969"/>
    <cellStyle name="Comma 68 5 6" xfId="8970"/>
    <cellStyle name="Comma 68 5 7" xfId="8971"/>
    <cellStyle name="Comma 68 5 8" xfId="8972"/>
    <cellStyle name="Comma 68 6" xfId="8973"/>
    <cellStyle name="Comma 68 6 2" xfId="8974"/>
    <cellStyle name="Comma 68 6 2 2" xfId="8975"/>
    <cellStyle name="Comma 68 6 2 2 2" xfId="8976"/>
    <cellStyle name="Comma 68 6 2 2 3" xfId="8977"/>
    <cellStyle name="Comma 68 6 2 2 4" xfId="8978"/>
    <cellStyle name="Comma 68 6 2 3" xfId="8979"/>
    <cellStyle name="Comma 68 6 2 4" xfId="8980"/>
    <cellStyle name="Comma 68 6 2 5" xfId="8981"/>
    <cellStyle name="Comma 68 6 3" xfId="8982"/>
    <cellStyle name="Comma 68 6 3 2" xfId="8983"/>
    <cellStyle name="Comma 68 6 3 3" xfId="8984"/>
    <cellStyle name="Comma 68 6 3 4" xfId="8985"/>
    <cellStyle name="Comma 68 6 4" xfId="8986"/>
    <cellStyle name="Comma 68 6 5" xfId="8987"/>
    <cellStyle name="Comma 68 6 6" xfId="8988"/>
    <cellStyle name="Comma 68 7" xfId="8989"/>
    <cellStyle name="Comma 68 7 2" xfId="8990"/>
    <cellStyle name="Comma 68 7 2 2" xfId="8991"/>
    <cellStyle name="Comma 68 7 2 2 2" xfId="8992"/>
    <cellStyle name="Comma 68 7 2 2 3" xfId="8993"/>
    <cellStyle name="Comma 68 7 2 2 4" xfId="8994"/>
    <cellStyle name="Comma 68 7 2 3" xfId="8995"/>
    <cellStyle name="Comma 68 7 2 4" xfId="8996"/>
    <cellStyle name="Comma 68 7 2 5" xfId="8997"/>
    <cellStyle name="Comma 68 7 3" xfId="8998"/>
    <cellStyle name="Comma 68 7 3 2" xfId="8999"/>
    <cellStyle name="Comma 68 7 3 3" xfId="9000"/>
    <cellStyle name="Comma 68 7 3 4" xfId="9001"/>
    <cellStyle name="Comma 68 7 4" xfId="9002"/>
    <cellStyle name="Comma 68 7 5" xfId="9003"/>
    <cellStyle name="Comma 68 7 6" xfId="9004"/>
    <cellStyle name="Comma 68 8" xfId="9005"/>
    <cellStyle name="Comma 68 8 2" xfId="9006"/>
    <cellStyle name="Comma 68 8 2 2" xfId="9007"/>
    <cellStyle name="Comma 68 8 2 3" xfId="9008"/>
    <cellStyle name="Comma 68 8 2 4" xfId="9009"/>
    <cellStyle name="Comma 68 8 3" xfId="9010"/>
    <cellStyle name="Comma 68 8 4" xfId="9011"/>
    <cellStyle name="Comma 68 8 5" xfId="9012"/>
    <cellStyle name="Comma 68 9" xfId="9013"/>
    <cellStyle name="Comma 68 9 2" xfId="9014"/>
    <cellStyle name="Comma 68 9 3" xfId="9015"/>
    <cellStyle name="Comma 68 9 4" xfId="9016"/>
    <cellStyle name="Comma 69" xfId="9017"/>
    <cellStyle name="Comma 7" xfId="9018"/>
    <cellStyle name="Comma 7 2" xfId="9019"/>
    <cellStyle name="Comma 7 2 2" xfId="9020"/>
    <cellStyle name="Comma 7 2 2 2" xfId="9021"/>
    <cellStyle name="Comma 7 2 3" xfId="9022"/>
    <cellStyle name="Comma 7 2 4" xfId="9023"/>
    <cellStyle name="Comma 7 2 5" xfId="9024"/>
    <cellStyle name="Comma 7 2 6" xfId="9025"/>
    <cellStyle name="Comma 7 2 7" xfId="9026"/>
    <cellStyle name="Comma 7 3" xfId="9027"/>
    <cellStyle name="Comma 7 3 2" xfId="9028"/>
    <cellStyle name="Comma 7 4" xfId="9029"/>
    <cellStyle name="Comma 7 4 2" xfId="9030"/>
    <cellStyle name="Comma 7 4 3" xfId="9031"/>
    <cellStyle name="Comma 70" xfId="9032"/>
    <cellStyle name="Comma 71" xfId="9033"/>
    <cellStyle name="Comma 72" xfId="9034"/>
    <cellStyle name="Comma 73" xfId="9035"/>
    <cellStyle name="Comma 74" xfId="9036"/>
    <cellStyle name="Comma 75" xfId="9037"/>
    <cellStyle name="Comma 76" xfId="9038"/>
    <cellStyle name="Comma 77" xfId="9039"/>
    <cellStyle name="Comma 78" xfId="9040"/>
    <cellStyle name="Comma 79" xfId="9041"/>
    <cellStyle name="Comma 8" xfId="9042"/>
    <cellStyle name="Comma 8 10" xfId="9043"/>
    <cellStyle name="Comma 8 11" xfId="9044"/>
    <cellStyle name="Comma 8 2" xfId="9045"/>
    <cellStyle name="Comma 8 2 2" xfId="9046"/>
    <cellStyle name="Comma 8 2 2 2" xfId="9047"/>
    <cellStyle name="Comma 8 2 3" xfId="9048"/>
    <cellStyle name="Comma 8 2 4" xfId="9049"/>
    <cellStyle name="Comma 8 2 5" xfId="9050"/>
    <cellStyle name="Comma 8 2 6" xfId="9051"/>
    <cellStyle name="Comma 8 2 7" xfId="9052"/>
    <cellStyle name="Comma 8 2 8" xfId="9053"/>
    <cellStyle name="Comma 8 3" xfId="9054"/>
    <cellStyle name="Comma 8 3 2" xfId="9055"/>
    <cellStyle name="Comma 8 4" xfId="9056"/>
    <cellStyle name="Comma 8 4 2" xfId="9057"/>
    <cellStyle name="Comma 8 5" xfId="9058"/>
    <cellStyle name="Comma 8 6" xfId="9059"/>
    <cellStyle name="Comma 8 7" xfId="9060"/>
    <cellStyle name="Comma 8 8" xfId="9061"/>
    <cellStyle name="Comma 8 9" xfId="9062"/>
    <cellStyle name="Comma 80" xfId="9063"/>
    <cellStyle name="Comma 81" xfId="9064"/>
    <cellStyle name="Comma 82" xfId="9065"/>
    <cellStyle name="Comma 83" xfId="9066"/>
    <cellStyle name="Comma 84" xfId="9067"/>
    <cellStyle name="Comma 85" xfId="9068"/>
    <cellStyle name="Comma 86" xfId="9069"/>
    <cellStyle name="Comma 87" xfId="9070"/>
    <cellStyle name="Comma 88" xfId="9071"/>
    <cellStyle name="Comma 89" xfId="9072"/>
    <cellStyle name="Comma 9" xfId="9073"/>
    <cellStyle name="Comma 9 10" xfId="9074"/>
    <cellStyle name="Comma 9 11" xfId="9075"/>
    <cellStyle name="Comma 9 12" xfId="9076"/>
    <cellStyle name="Comma 9 13" xfId="9077"/>
    <cellStyle name="Comma 9 2" xfId="9078"/>
    <cellStyle name="Comma 9 2 2" xfId="9079"/>
    <cellStyle name="Comma 9 2 2 2" xfId="9080"/>
    <cellStyle name="Comma 9 2 3" xfId="9081"/>
    <cellStyle name="Comma 9 2 3 2" xfId="9082"/>
    <cellStyle name="Comma 9 3" xfId="9083"/>
    <cellStyle name="Comma 9 3 2" xfId="9084"/>
    <cellStyle name="Comma 9 3 2 2" xfId="9085"/>
    <cellStyle name="Comma 9 3 3" xfId="9086"/>
    <cellStyle name="Comma 9 3 4" xfId="9087"/>
    <cellStyle name="Comma 9 3 5" xfId="9088"/>
    <cellStyle name="Comma 9 3 6" xfId="9089"/>
    <cellStyle name="Comma 9 3 7" xfId="9090"/>
    <cellStyle name="Comma 9 4" xfId="9091"/>
    <cellStyle name="Comma 9 5" xfId="9092"/>
    <cellStyle name="Comma 9 6" xfId="9093"/>
    <cellStyle name="Comma 9 7" xfId="9094"/>
    <cellStyle name="Comma 9 8" xfId="9095"/>
    <cellStyle name="Comma 9 9" xfId="9096"/>
    <cellStyle name="Comma 9 9 2" xfId="9097"/>
    <cellStyle name="Comma 90" xfId="9098"/>
    <cellStyle name="Comma 91" xfId="9099"/>
    <cellStyle name="Comma 92" xfId="9100"/>
    <cellStyle name="Comma 93" xfId="9101"/>
    <cellStyle name="Comma 94" xfId="9102"/>
    <cellStyle name="Comma 95" xfId="9103"/>
    <cellStyle name="Comma 96" xfId="9104"/>
    <cellStyle name="Comma 97" xfId="9105"/>
    <cellStyle name="Comma 98" xfId="9106"/>
    <cellStyle name="Comma 98 2" xfId="9107"/>
    <cellStyle name="Comma 99" xfId="9108"/>
    <cellStyle name="Comma0 - Style3" xfId="9109"/>
    <cellStyle name="Currency [00]" xfId="9110"/>
    <cellStyle name="Currency 10" xfId="9111"/>
    <cellStyle name="Currency 2" xfId="9112"/>
    <cellStyle name="Currency 2 2" xfId="9113"/>
    <cellStyle name="Currency 2 2 2" xfId="9114"/>
    <cellStyle name="Currency 2 2 2 2" xfId="9115"/>
    <cellStyle name="Currency 2 2 2 3" xfId="9116"/>
    <cellStyle name="Currency 2 2 2 4" xfId="9117"/>
    <cellStyle name="Currency 2 3" xfId="9118"/>
    <cellStyle name="Currency 2 4" xfId="9119"/>
    <cellStyle name="Currency 2 5" xfId="9120"/>
    <cellStyle name="Currency 2 6" xfId="9121"/>
    <cellStyle name="Currency 2 7" xfId="9122"/>
    <cellStyle name="Currency 2 7 2" xfId="9123"/>
    <cellStyle name="Currency 2 7 3" xfId="9124"/>
    <cellStyle name="Currency 2 7 4" xfId="9125"/>
    <cellStyle name="Currency 3" xfId="9126"/>
    <cellStyle name="Currency 3 2" xfId="9127"/>
    <cellStyle name="Currency 4" xfId="9128"/>
    <cellStyle name="Currency 5" xfId="9129"/>
    <cellStyle name="Currency 6" xfId="9130"/>
    <cellStyle name="Currency 7" xfId="9131"/>
    <cellStyle name="Currency 8" xfId="9132"/>
    <cellStyle name="Currency 9" xfId="9133"/>
    <cellStyle name="Date - Style2" xfId="9134"/>
    <cellStyle name="Date Short" xfId="9135"/>
    <cellStyle name="DELTA" xfId="9136"/>
    <cellStyle name="DELTA 2" xfId="9137"/>
    <cellStyle name="DELTA 3" xfId="9138"/>
    <cellStyle name="DELTA 4" xfId="9139"/>
    <cellStyle name="DELTA 5" xfId="9140"/>
    <cellStyle name="DELTA 6" xfId="9141"/>
    <cellStyle name="DELTA 7" xfId="9142"/>
    <cellStyle name="Dezimal [0]" xfId="9143"/>
    <cellStyle name="Dezimal_AX-5-Loan-Portfolio-Efficiency-310899" xfId="9144"/>
    <cellStyle name="Emphasis 1" xfId="9145"/>
    <cellStyle name="Emphasis 2" xfId="9146"/>
    <cellStyle name="Emphasis 3" xfId="9147"/>
    <cellStyle name="Enter Currency (0)" xfId="9148"/>
    <cellStyle name="Enter Currency (2)" xfId="9149"/>
    <cellStyle name="Enter Units (0)" xfId="9150"/>
    <cellStyle name="Enter Units (1)" xfId="9151"/>
    <cellStyle name="Enter Units (2)" xfId="9152"/>
    <cellStyle name="Euro" xfId="9153"/>
    <cellStyle name="Euro 2" xfId="9154"/>
    <cellStyle name="Euro 3" xfId="9155"/>
    <cellStyle name="Explanatory Text 2" xfId="9156"/>
    <cellStyle name="Explanatory Text 2 10" xfId="9157"/>
    <cellStyle name="Explanatory Text 2 11" xfId="9158"/>
    <cellStyle name="Explanatory Text 2 12" xfId="9159"/>
    <cellStyle name="Explanatory Text 2 2" xfId="9160"/>
    <cellStyle name="Explanatory Text 2 2 2" xfId="9161"/>
    <cellStyle name="Explanatory Text 2 3" xfId="9162"/>
    <cellStyle name="Explanatory Text 2 4" xfId="9163"/>
    <cellStyle name="Explanatory Text 2 5" xfId="9164"/>
    <cellStyle name="Explanatory Text 2 6" xfId="9165"/>
    <cellStyle name="Explanatory Text 2 7" xfId="9166"/>
    <cellStyle name="Explanatory Text 2 8" xfId="9167"/>
    <cellStyle name="Explanatory Text 2 9" xfId="9168"/>
    <cellStyle name="Explanatory Text 3" xfId="9169"/>
    <cellStyle name="Explanatory Text 3 2" xfId="9170"/>
    <cellStyle name="Explanatory Text 3 3" xfId="9171"/>
    <cellStyle name="Explanatory Text 4" xfId="9172"/>
    <cellStyle name="Explanatory Text 4 2" xfId="9173"/>
    <cellStyle name="Explanatory Text 4 3" xfId="9174"/>
    <cellStyle name="Explanatory Text 5" xfId="9175"/>
    <cellStyle name="Explanatory Text 5 2" xfId="9176"/>
    <cellStyle name="Explanatory Text 5 3" xfId="9177"/>
    <cellStyle name="Explanatory Text 6" xfId="9178"/>
    <cellStyle name="Explanatory Text 6 2" xfId="9179"/>
    <cellStyle name="Explanatory Text 6 3" xfId="9180"/>
    <cellStyle name="Explanatory Text 7" xfId="9181"/>
    <cellStyle name="Flag" xfId="9182"/>
    <cellStyle name="Flag 2" xfId="9183"/>
    <cellStyle name="Flag 3" xfId="9184"/>
    <cellStyle name="Gia's" xfId="9185"/>
    <cellStyle name="Gia's 10" xfId="9186"/>
    <cellStyle name="Gia's 10 2" xfId="21324"/>
    <cellStyle name="Gia's 11" xfId="21325"/>
    <cellStyle name="Gia's 2" xfId="9187"/>
    <cellStyle name="Gia's 2 2" xfId="21323"/>
    <cellStyle name="Gia's 3" xfId="9188"/>
    <cellStyle name="Gia's 3 2" xfId="21322"/>
    <cellStyle name="Gia's 4" xfId="9189"/>
    <cellStyle name="Gia's 4 2" xfId="21321"/>
    <cellStyle name="Gia's 5" xfId="9190"/>
    <cellStyle name="Gia's 5 2" xfId="21320"/>
    <cellStyle name="Gia's 6" xfId="9191"/>
    <cellStyle name="Gia's 6 2" xfId="21319"/>
    <cellStyle name="Gia's 7" xfId="9192"/>
    <cellStyle name="Gia's 7 2" xfId="21318"/>
    <cellStyle name="Gia's 8" xfId="9193"/>
    <cellStyle name="Gia's 8 2" xfId="21317"/>
    <cellStyle name="Gia's 9" xfId="9194"/>
    <cellStyle name="Gia's 9 2" xfId="21316"/>
    <cellStyle name="Good 2" xfId="9195"/>
    <cellStyle name="Good 2 10" xfId="9196"/>
    <cellStyle name="Good 2 11" xfId="9197"/>
    <cellStyle name="Good 2 12" xfId="9198"/>
    <cellStyle name="Good 2 2" xfId="9199"/>
    <cellStyle name="Good 2 2 2" xfId="9200"/>
    <cellStyle name="Good 2 3" xfId="9201"/>
    <cellStyle name="Good 2 4" xfId="9202"/>
    <cellStyle name="Good 2 5" xfId="9203"/>
    <cellStyle name="Good 2 6" xfId="9204"/>
    <cellStyle name="Good 2 7" xfId="9205"/>
    <cellStyle name="Good 2 8" xfId="9206"/>
    <cellStyle name="Good 2 9" xfId="9207"/>
    <cellStyle name="Good 3" xfId="9208"/>
    <cellStyle name="Good 3 2" xfId="9209"/>
    <cellStyle name="Good 3 3" xfId="9210"/>
    <cellStyle name="Good 4" xfId="9211"/>
    <cellStyle name="Good 4 2" xfId="9212"/>
    <cellStyle name="Good 4 3" xfId="9213"/>
    <cellStyle name="Good 5" xfId="9214"/>
    <cellStyle name="Good 5 2" xfId="9215"/>
    <cellStyle name="Good 5 3" xfId="9216"/>
    <cellStyle name="Good 6" xfId="9217"/>
    <cellStyle name="Good 6 2" xfId="9218"/>
    <cellStyle name="Good 6 3" xfId="9219"/>
    <cellStyle name="Good 7" xfId="9220"/>
    <cellStyle name="greyed" xfId="9221"/>
    <cellStyle name="greyed 2" xfId="21315"/>
    <cellStyle name="Header1" xfId="9222"/>
    <cellStyle name="Header1 2" xfId="9223"/>
    <cellStyle name="Header1 3" xfId="9224"/>
    <cellStyle name="Header2" xfId="9225"/>
    <cellStyle name="Header2 2" xfId="9226"/>
    <cellStyle name="Header2 2 2" xfId="21313"/>
    <cellStyle name="Header2 2 3" xfId="21765"/>
    <cellStyle name="Header2 3" xfId="9227"/>
    <cellStyle name="Header2 3 2" xfId="21312"/>
    <cellStyle name="Header2 3 3" xfId="21764"/>
    <cellStyle name="Header2 4" xfId="21314"/>
    <cellStyle name="Header2 5" xfId="21766"/>
    <cellStyle name="Heading 1 2" xfId="9228"/>
    <cellStyle name="Heading 1 2 2" xfId="9229"/>
    <cellStyle name="Heading 1 2 2 2" xfId="9230"/>
    <cellStyle name="Heading 1 2 3" xfId="9231"/>
    <cellStyle name="Heading 1 2 4" xfId="9232"/>
    <cellStyle name="Heading 1 3" xfId="9233"/>
    <cellStyle name="Heading 1 3 2" xfId="9234"/>
    <cellStyle name="Heading 1 3 3" xfId="9235"/>
    <cellStyle name="Heading 1 4" xfId="9236"/>
    <cellStyle name="Heading 1 4 2" xfId="9237"/>
    <cellStyle name="Heading 1 4 3" xfId="9238"/>
    <cellStyle name="Heading 1 5" xfId="9239"/>
    <cellStyle name="Heading 1 5 2" xfId="9240"/>
    <cellStyle name="Heading 1 5 3" xfId="9241"/>
    <cellStyle name="Heading 1 6" xfId="9242"/>
    <cellStyle name="Heading 1 6 2" xfId="9243"/>
    <cellStyle name="Heading 1 6 3" xfId="9244"/>
    <cellStyle name="Heading 1 7" xfId="9245"/>
    <cellStyle name="Heading 2 2" xfId="9246"/>
    <cellStyle name="Heading 2 2 2" xfId="9247"/>
    <cellStyle name="Heading 2 2 2 2" xfId="9248"/>
    <cellStyle name="Heading 2 2 3" xfId="9249"/>
    <cellStyle name="Heading 2 2 4" xfId="9250"/>
    <cellStyle name="Heading 2 3" xfId="9251"/>
    <cellStyle name="Heading 2 3 2" xfId="9252"/>
    <cellStyle name="Heading 2 3 3" xfId="9253"/>
    <cellStyle name="Heading 2 4" xfId="9254"/>
    <cellStyle name="Heading 2 4 2" xfId="9255"/>
    <cellStyle name="Heading 2 4 3" xfId="9256"/>
    <cellStyle name="Heading 2 5" xfId="9257"/>
    <cellStyle name="Heading 2 5 2" xfId="9258"/>
    <cellStyle name="Heading 2 5 3" xfId="9259"/>
    <cellStyle name="Heading 2 6" xfId="9260"/>
    <cellStyle name="Heading 2 6 2" xfId="9261"/>
    <cellStyle name="Heading 2 6 3" xfId="9262"/>
    <cellStyle name="Heading 2 7" xfId="9263"/>
    <cellStyle name="Heading 3 2" xfId="9264"/>
    <cellStyle name="Heading 3 2 2" xfId="9265"/>
    <cellStyle name="Heading 3 2 2 2" xfId="9266"/>
    <cellStyle name="Heading 3 2 3" xfId="9267"/>
    <cellStyle name="Heading 3 2 3 2" xfId="9268"/>
    <cellStyle name="Heading 3 2 4" xfId="9269"/>
    <cellStyle name="Heading 3 2 4 2" xfId="9270"/>
    <cellStyle name="Heading 3 2 5" xfId="9271"/>
    <cellStyle name="Heading 3 3" xfId="9272"/>
    <cellStyle name="Heading 3 3 2" xfId="9273"/>
    <cellStyle name="Heading 3 3 3" xfId="9274"/>
    <cellStyle name="Heading 3 4" xfId="9275"/>
    <cellStyle name="Heading 3 4 2" xfId="9276"/>
    <cellStyle name="Heading 3 4 3" xfId="9277"/>
    <cellStyle name="Heading 3 5" xfId="9278"/>
    <cellStyle name="Heading 3 5 2" xfId="9279"/>
    <cellStyle name="Heading 3 5 3" xfId="9280"/>
    <cellStyle name="Heading 3 6" xfId="9281"/>
    <cellStyle name="Heading 3 6 2" xfId="9282"/>
    <cellStyle name="Heading 3 6 3" xfId="9283"/>
    <cellStyle name="Heading 3 7" xfId="9284"/>
    <cellStyle name="Heading 4 2" xfId="9285"/>
    <cellStyle name="Heading 4 2 2" xfId="9286"/>
    <cellStyle name="Heading 4 2 2 2" xfId="9287"/>
    <cellStyle name="Heading 4 2 3" xfId="9288"/>
    <cellStyle name="Heading 4 2 4" xfId="9289"/>
    <cellStyle name="Heading 4 3" xfId="9290"/>
    <cellStyle name="Heading 4 3 2" xfId="9291"/>
    <cellStyle name="Heading 4 3 3" xfId="9292"/>
    <cellStyle name="Heading 4 4" xfId="9293"/>
    <cellStyle name="Heading 4 4 2" xfId="9294"/>
    <cellStyle name="Heading 4 4 3" xfId="9295"/>
    <cellStyle name="Heading 4 5" xfId="9296"/>
    <cellStyle name="Heading 4 5 2" xfId="9297"/>
    <cellStyle name="Heading 4 5 3" xfId="9298"/>
    <cellStyle name="Heading 4 6" xfId="9299"/>
    <cellStyle name="Heading 4 6 2" xfId="9300"/>
    <cellStyle name="Heading 4 6 3" xfId="9301"/>
    <cellStyle name="Heading 4 7" xfId="9302"/>
    <cellStyle name="Heading A" xfId="9303"/>
    <cellStyle name="Heading1" xfId="9304"/>
    <cellStyle name="Heading1 2" xfId="9305"/>
    <cellStyle name="Heading1 3" xfId="9306"/>
    <cellStyle name="Heading2" xfId="9307"/>
    <cellStyle name="Heading2 2" xfId="9308"/>
    <cellStyle name="Heading2 3" xfId="9309"/>
    <cellStyle name="Heading3" xfId="9310"/>
    <cellStyle name="Heading3 2" xfId="9311"/>
    <cellStyle name="Heading3 3" xfId="9312"/>
    <cellStyle name="Heading4" xfId="9313"/>
    <cellStyle name="Heading4 2" xfId="9314"/>
    <cellStyle name="Heading4 3" xfId="9315"/>
    <cellStyle name="Heading5" xfId="9316"/>
    <cellStyle name="Heading5 2" xfId="9317"/>
    <cellStyle name="Heading5 3" xfId="9318"/>
    <cellStyle name="Heading6" xfId="9319"/>
    <cellStyle name="Heading6 2" xfId="9320"/>
    <cellStyle name="Heading6 3" xfId="9321"/>
    <cellStyle name="HeadingTable" xfId="9322"/>
    <cellStyle name="HeadingTable 2" xfId="21311"/>
    <cellStyle name="highlightExposure" xfId="9323"/>
    <cellStyle name="highlightExposure 2" xfId="21310"/>
    <cellStyle name="highlightPercentage" xfId="9324"/>
    <cellStyle name="highlightPercentage 2" xfId="21309"/>
    <cellStyle name="highlightText" xfId="9325"/>
    <cellStyle name="highlightText 2" xfId="21308"/>
    <cellStyle name="Horizontal" xfId="9326"/>
    <cellStyle name="Horizontal 2" xfId="9327"/>
    <cellStyle name="Horizontal 3" xfId="9328"/>
    <cellStyle name="Hyperlink" xfId="17" builtinId="8"/>
    <cellStyle name="Hyperlink 2" xfId="9329"/>
    <cellStyle name="Hyperlink 2 2" xfId="9330"/>
    <cellStyle name="Hyperlink 2 3" xfId="9331"/>
    <cellStyle name="Îáû÷íûé_23_1 " xfId="9332"/>
    <cellStyle name="Input 2" xfId="9333"/>
    <cellStyle name="Input 2 10" xfId="9334"/>
    <cellStyle name="Input 2 10 2" xfId="9335"/>
    <cellStyle name="Input 2 10 2 2" xfId="21306"/>
    <cellStyle name="Input 2 10 2 3" xfId="21597"/>
    <cellStyle name="Input 2 10 2 4" xfId="21762"/>
    <cellStyle name="Input 2 10 3" xfId="9336"/>
    <cellStyle name="Input 2 10 3 2" xfId="21305"/>
    <cellStyle name="Input 2 10 3 3" xfId="21598"/>
    <cellStyle name="Input 2 10 3 4" xfId="21761"/>
    <cellStyle name="Input 2 10 4" xfId="9337"/>
    <cellStyle name="Input 2 10 4 2" xfId="21304"/>
    <cellStyle name="Input 2 10 4 3" xfId="21599"/>
    <cellStyle name="Input 2 10 4 4" xfId="21760"/>
    <cellStyle name="Input 2 10 5" xfId="9338"/>
    <cellStyle name="Input 2 10 5 2" xfId="21303"/>
    <cellStyle name="Input 2 10 5 3" xfId="21600"/>
    <cellStyle name="Input 2 10 5 4" xfId="21759"/>
    <cellStyle name="Input 2 11" xfId="9339"/>
    <cellStyle name="Input 2 11 2" xfId="9340"/>
    <cellStyle name="Input 2 11 2 2" xfId="21301"/>
    <cellStyle name="Input 2 11 2 3" xfId="21602"/>
    <cellStyle name="Input 2 11 2 4" xfId="21757"/>
    <cellStyle name="Input 2 11 3" xfId="9341"/>
    <cellStyle name="Input 2 11 3 2" xfId="21300"/>
    <cellStyle name="Input 2 11 3 3" xfId="21603"/>
    <cellStyle name="Input 2 11 3 4" xfId="21756"/>
    <cellStyle name="Input 2 11 4" xfId="9342"/>
    <cellStyle name="Input 2 11 4 2" xfId="21299"/>
    <cellStyle name="Input 2 11 4 3" xfId="21604"/>
    <cellStyle name="Input 2 11 4 4" xfId="21755"/>
    <cellStyle name="Input 2 11 5" xfId="9343"/>
    <cellStyle name="Input 2 11 5 2" xfId="21298"/>
    <cellStyle name="Input 2 11 5 3" xfId="21605"/>
    <cellStyle name="Input 2 11 5 4" xfId="21754"/>
    <cellStyle name="Input 2 11 6" xfId="21302"/>
    <cellStyle name="Input 2 11 7" xfId="21601"/>
    <cellStyle name="Input 2 11 8" xfId="21758"/>
    <cellStyle name="Input 2 12" xfId="9344"/>
    <cellStyle name="Input 2 12 2" xfId="9345"/>
    <cellStyle name="Input 2 12 2 2" xfId="21296"/>
    <cellStyle name="Input 2 12 2 3" xfId="21607"/>
    <cellStyle name="Input 2 12 2 4" xfId="21752"/>
    <cellStyle name="Input 2 12 3" xfId="9346"/>
    <cellStyle name="Input 2 12 3 2" xfId="21295"/>
    <cellStyle name="Input 2 12 3 3" xfId="21608"/>
    <cellStyle name="Input 2 12 3 4" xfId="21751"/>
    <cellStyle name="Input 2 12 4" xfId="9347"/>
    <cellStyle name="Input 2 12 4 2" xfId="21294"/>
    <cellStyle name="Input 2 12 4 3" xfId="21609"/>
    <cellStyle name="Input 2 12 4 4" xfId="21750"/>
    <cellStyle name="Input 2 12 5" xfId="9348"/>
    <cellStyle name="Input 2 12 5 2" xfId="21293"/>
    <cellStyle name="Input 2 12 5 3" xfId="21610"/>
    <cellStyle name="Input 2 12 5 4" xfId="21749"/>
    <cellStyle name="Input 2 12 6" xfId="21297"/>
    <cellStyle name="Input 2 12 7" xfId="21606"/>
    <cellStyle name="Input 2 12 8" xfId="21753"/>
    <cellStyle name="Input 2 13" xfId="9349"/>
    <cellStyle name="Input 2 13 2" xfId="9350"/>
    <cellStyle name="Input 2 13 2 2" xfId="21291"/>
    <cellStyle name="Input 2 13 2 3" xfId="21612"/>
    <cellStyle name="Input 2 13 2 4" xfId="21747"/>
    <cellStyle name="Input 2 13 3" xfId="9351"/>
    <cellStyle name="Input 2 13 3 2" xfId="21290"/>
    <cellStyle name="Input 2 13 3 3" xfId="21613"/>
    <cellStyle name="Input 2 13 3 4" xfId="21746"/>
    <cellStyle name="Input 2 13 4" xfId="9352"/>
    <cellStyle name="Input 2 13 4 2" xfId="21289"/>
    <cellStyle name="Input 2 13 4 3" xfId="21614"/>
    <cellStyle name="Input 2 13 4 4" xfId="21745"/>
    <cellStyle name="Input 2 13 5" xfId="21292"/>
    <cellStyle name="Input 2 13 6" xfId="21611"/>
    <cellStyle name="Input 2 13 7" xfId="21748"/>
    <cellStyle name="Input 2 14" xfId="9353"/>
    <cellStyle name="Input 2 14 2" xfId="21288"/>
    <cellStyle name="Input 2 14 3" xfId="21615"/>
    <cellStyle name="Input 2 14 4" xfId="21744"/>
    <cellStyle name="Input 2 15" xfId="9354"/>
    <cellStyle name="Input 2 15 2" xfId="21287"/>
    <cellStyle name="Input 2 15 3" xfId="21616"/>
    <cellStyle name="Input 2 15 4" xfId="21743"/>
    <cellStyle name="Input 2 16" xfId="9355"/>
    <cellStyle name="Input 2 16 2" xfId="21286"/>
    <cellStyle name="Input 2 16 3" xfId="21617"/>
    <cellStyle name="Input 2 16 4" xfId="21742"/>
    <cellStyle name="Input 2 17" xfId="21307"/>
    <cellStyle name="Input 2 18" xfId="21596"/>
    <cellStyle name="Input 2 19" xfId="21763"/>
    <cellStyle name="Input 2 2" xfId="9356"/>
    <cellStyle name="Input 2 2 10" xfId="21285"/>
    <cellStyle name="Input 2 2 11" xfId="21618"/>
    <cellStyle name="Input 2 2 12" xfId="21741"/>
    <cellStyle name="Input 2 2 2" xfId="9357"/>
    <cellStyle name="Input 2 2 2 2" xfId="9358"/>
    <cellStyle name="Input 2 2 2 2 2" xfId="21283"/>
    <cellStyle name="Input 2 2 2 2 3" xfId="21620"/>
    <cellStyle name="Input 2 2 2 2 4" xfId="21739"/>
    <cellStyle name="Input 2 2 2 3" xfId="9359"/>
    <cellStyle name="Input 2 2 2 3 2" xfId="21282"/>
    <cellStyle name="Input 2 2 2 3 3" xfId="21621"/>
    <cellStyle name="Input 2 2 2 3 4" xfId="21738"/>
    <cellStyle name="Input 2 2 2 4" xfId="9360"/>
    <cellStyle name="Input 2 2 2 4 2" xfId="21281"/>
    <cellStyle name="Input 2 2 2 4 3" xfId="21622"/>
    <cellStyle name="Input 2 2 2 4 4" xfId="21737"/>
    <cellStyle name="Input 2 2 2 5" xfId="21284"/>
    <cellStyle name="Input 2 2 2 6" xfId="21619"/>
    <cellStyle name="Input 2 2 2 7" xfId="21740"/>
    <cellStyle name="Input 2 2 3" xfId="9361"/>
    <cellStyle name="Input 2 2 3 2" xfId="9362"/>
    <cellStyle name="Input 2 2 3 2 2" xfId="21279"/>
    <cellStyle name="Input 2 2 3 2 3" xfId="21624"/>
    <cellStyle name="Input 2 2 3 2 4" xfId="21735"/>
    <cellStyle name="Input 2 2 3 3" xfId="9363"/>
    <cellStyle name="Input 2 2 3 3 2" xfId="21278"/>
    <cellStyle name="Input 2 2 3 3 3" xfId="21625"/>
    <cellStyle name="Input 2 2 3 3 4" xfId="21734"/>
    <cellStyle name="Input 2 2 3 4" xfId="9364"/>
    <cellStyle name="Input 2 2 3 4 2" xfId="21277"/>
    <cellStyle name="Input 2 2 3 4 3" xfId="21626"/>
    <cellStyle name="Input 2 2 3 4 4" xfId="21733"/>
    <cellStyle name="Input 2 2 3 5" xfId="21280"/>
    <cellStyle name="Input 2 2 3 6" xfId="21623"/>
    <cellStyle name="Input 2 2 3 7" xfId="21736"/>
    <cellStyle name="Input 2 2 4" xfId="9365"/>
    <cellStyle name="Input 2 2 4 2" xfId="9366"/>
    <cellStyle name="Input 2 2 4 2 2" xfId="21275"/>
    <cellStyle name="Input 2 2 4 2 3" xfId="21628"/>
    <cellStyle name="Input 2 2 4 2 4" xfId="21731"/>
    <cellStyle name="Input 2 2 4 3" xfId="9367"/>
    <cellStyle name="Input 2 2 4 3 2" xfId="21274"/>
    <cellStyle name="Input 2 2 4 3 3" xfId="21629"/>
    <cellStyle name="Input 2 2 4 3 4" xfId="21730"/>
    <cellStyle name="Input 2 2 4 4" xfId="9368"/>
    <cellStyle name="Input 2 2 4 4 2" xfId="21273"/>
    <cellStyle name="Input 2 2 4 4 3" xfId="21630"/>
    <cellStyle name="Input 2 2 4 4 4" xfId="21729"/>
    <cellStyle name="Input 2 2 4 5" xfId="21276"/>
    <cellStyle name="Input 2 2 4 6" xfId="21627"/>
    <cellStyle name="Input 2 2 4 7" xfId="21732"/>
    <cellStyle name="Input 2 2 5" xfId="9369"/>
    <cellStyle name="Input 2 2 5 2" xfId="9370"/>
    <cellStyle name="Input 2 2 5 2 2" xfId="21271"/>
    <cellStyle name="Input 2 2 5 2 3" xfId="21632"/>
    <cellStyle name="Input 2 2 5 2 4" xfId="21727"/>
    <cellStyle name="Input 2 2 5 3" xfId="9371"/>
    <cellStyle name="Input 2 2 5 3 2" xfId="21270"/>
    <cellStyle name="Input 2 2 5 3 3" xfId="21633"/>
    <cellStyle name="Input 2 2 5 3 4" xfId="21726"/>
    <cellStyle name="Input 2 2 5 4" xfId="9372"/>
    <cellStyle name="Input 2 2 5 4 2" xfId="21269"/>
    <cellStyle name="Input 2 2 5 4 3" xfId="21634"/>
    <cellStyle name="Input 2 2 5 4 4" xfId="21725"/>
    <cellStyle name="Input 2 2 5 5" xfId="21272"/>
    <cellStyle name="Input 2 2 5 6" xfId="21631"/>
    <cellStyle name="Input 2 2 5 7" xfId="21728"/>
    <cellStyle name="Input 2 2 6" xfId="9373"/>
    <cellStyle name="Input 2 2 6 2" xfId="21268"/>
    <cellStyle name="Input 2 2 6 3" xfId="21635"/>
    <cellStyle name="Input 2 2 6 4" xfId="21724"/>
    <cellStyle name="Input 2 2 7" xfId="9374"/>
    <cellStyle name="Input 2 2 7 2" xfId="21267"/>
    <cellStyle name="Input 2 2 7 3" xfId="21636"/>
    <cellStyle name="Input 2 2 7 4" xfId="21723"/>
    <cellStyle name="Input 2 2 8" xfId="9375"/>
    <cellStyle name="Input 2 2 8 2" xfId="21266"/>
    <cellStyle name="Input 2 2 8 3" xfId="21637"/>
    <cellStyle name="Input 2 2 8 4" xfId="21722"/>
    <cellStyle name="Input 2 2 9" xfId="9376"/>
    <cellStyle name="Input 2 2 9 2" xfId="21265"/>
    <cellStyle name="Input 2 2 9 3" xfId="21638"/>
    <cellStyle name="Input 2 2 9 4" xfId="21721"/>
    <cellStyle name="Input 2 3" xfId="9377"/>
    <cellStyle name="Input 2 3 2" xfId="9378"/>
    <cellStyle name="Input 2 3 2 2" xfId="21264"/>
    <cellStyle name="Input 2 3 2 3" xfId="21639"/>
    <cellStyle name="Input 2 3 2 4" xfId="21720"/>
    <cellStyle name="Input 2 3 3" xfId="9379"/>
    <cellStyle name="Input 2 3 3 2" xfId="21263"/>
    <cellStyle name="Input 2 3 3 3" xfId="21640"/>
    <cellStyle name="Input 2 3 3 4" xfId="21719"/>
    <cellStyle name="Input 2 3 4" xfId="9380"/>
    <cellStyle name="Input 2 3 4 2" xfId="21262"/>
    <cellStyle name="Input 2 3 4 3" xfId="21641"/>
    <cellStyle name="Input 2 3 4 4" xfId="21718"/>
    <cellStyle name="Input 2 3 5" xfId="9381"/>
    <cellStyle name="Input 2 3 5 2" xfId="21261"/>
    <cellStyle name="Input 2 3 5 3" xfId="21642"/>
    <cellStyle name="Input 2 3 5 4" xfId="21717"/>
    <cellStyle name="Input 2 4" xfId="9382"/>
    <cellStyle name="Input 2 4 2" xfId="9383"/>
    <cellStyle name="Input 2 4 2 2" xfId="21260"/>
    <cellStyle name="Input 2 4 2 3" xfId="21643"/>
    <cellStyle name="Input 2 4 2 4" xfId="21716"/>
    <cellStyle name="Input 2 4 3" xfId="9384"/>
    <cellStyle name="Input 2 4 3 2" xfId="21259"/>
    <cellStyle name="Input 2 4 3 3" xfId="21644"/>
    <cellStyle name="Input 2 4 3 4" xfId="21715"/>
    <cellStyle name="Input 2 4 4" xfId="9385"/>
    <cellStyle name="Input 2 4 4 2" xfId="21258"/>
    <cellStyle name="Input 2 4 4 3" xfId="21645"/>
    <cellStyle name="Input 2 4 4 4" xfId="21714"/>
    <cellStyle name="Input 2 4 5" xfId="9386"/>
    <cellStyle name="Input 2 4 5 2" xfId="21257"/>
    <cellStyle name="Input 2 4 5 3" xfId="21646"/>
    <cellStyle name="Input 2 4 5 4" xfId="21713"/>
    <cellStyle name="Input 2 5" xfId="9387"/>
    <cellStyle name="Input 2 5 2" xfId="9388"/>
    <cellStyle name="Input 2 5 2 2" xfId="21256"/>
    <cellStyle name="Input 2 5 2 3" xfId="21647"/>
    <cellStyle name="Input 2 5 2 4" xfId="21712"/>
    <cellStyle name="Input 2 5 3" xfId="9389"/>
    <cellStyle name="Input 2 5 3 2" xfId="21255"/>
    <cellStyle name="Input 2 5 3 3" xfId="21648"/>
    <cellStyle name="Input 2 5 3 4" xfId="21711"/>
    <cellStyle name="Input 2 5 4" xfId="9390"/>
    <cellStyle name="Input 2 5 4 2" xfId="21254"/>
    <cellStyle name="Input 2 5 4 3" xfId="21649"/>
    <cellStyle name="Input 2 5 4 4" xfId="21710"/>
    <cellStyle name="Input 2 5 5" xfId="9391"/>
    <cellStyle name="Input 2 5 5 2" xfId="21253"/>
    <cellStyle name="Input 2 5 5 3" xfId="21650"/>
    <cellStyle name="Input 2 5 5 4" xfId="21709"/>
    <cellStyle name="Input 2 6" xfId="9392"/>
    <cellStyle name="Input 2 6 2" xfId="9393"/>
    <cellStyle name="Input 2 6 2 2" xfId="21252"/>
    <cellStyle name="Input 2 6 2 3" xfId="21651"/>
    <cellStyle name="Input 2 6 2 4" xfId="21708"/>
    <cellStyle name="Input 2 6 3" xfId="9394"/>
    <cellStyle name="Input 2 6 3 2" xfId="21251"/>
    <cellStyle name="Input 2 6 3 3" xfId="21652"/>
    <cellStyle name="Input 2 6 3 4" xfId="21707"/>
    <cellStyle name="Input 2 6 4" xfId="9395"/>
    <cellStyle name="Input 2 6 4 2" xfId="21250"/>
    <cellStyle name="Input 2 6 4 3" xfId="21653"/>
    <cellStyle name="Input 2 6 4 4" xfId="21706"/>
    <cellStyle name="Input 2 6 5" xfId="9396"/>
    <cellStyle name="Input 2 6 5 2" xfId="21249"/>
    <cellStyle name="Input 2 6 5 3" xfId="21654"/>
    <cellStyle name="Input 2 6 5 4" xfId="21705"/>
    <cellStyle name="Input 2 7" xfId="9397"/>
    <cellStyle name="Input 2 7 2" xfId="9398"/>
    <cellStyle name="Input 2 7 2 2" xfId="21248"/>
    <cellStyle name="Input 2 7 2 3" xfId="21655"/>
    <cellStyle name="Input 2 7 2 4" xfId="21704"/>
    <cellStyle name="Input 2 7 3" xfId="9399"/>
    <cellStyle name="Input 2 7 3 2" xfId="21247"/>
    <cellStyle name="Input 2 7 3 3" xfId="21656"/>
    <cellStyle name="Input 2 7 3 4" xfId="21703"/>
    <cellStyle name="Input 2 7 4" xfId="9400"/>
    <cellStyle name="Input 2 7 4 2" xfId="21246"/>
    <cellStyle name="Input 2 7 4 3" xfId="21657"/>
    <cellStyle name="Input 2 7 4 4" xfId="21702"/>
    <cellStyle name="Input 2 7 5" xfId="9401"/>
    <cellStyle name="Input 2 7 5 2" xfId="21245"/>
    <cellStyle name="Input 2 7 5 3" xfId="21658"/>
    <cellStyle name="Input 2 7 5 4" xfId="21701"/>
    <cellStyle name="Input 2 8" xfId="9402"/>
    <cellStyle name="Input 2 8 2" xfId="9403"/>
    <cellStyle name="Input 2 8 2 2" xfId="21244"/>
    <cellStyle name="Input 2 8 2 3" xfId="21659"/>
    <cellStyle name="Input 2 8 2 4" xfId="21700"/>
    <cellStyle name="Input 2 8 3" xfId="9404"/>
    <cellStyle name="Input 2 8 3 2" xfId="21243"/>
    <cellStyle name="Input 2 8 3 3" xfId="21660"/>
    <cellStyle name="Input 2 8 3 4" xfId="21699"/>
    <cellStyle name="Input 2 8 4" xfId="9405"/>
    <cellStyle name="Input 2 8 4 2" xfId="21242"/>
    <cellStyle name="Input 2 8 4 3" xfId="21661"/>
    <cellStyle name="Input 2 8 4 4" xfId="21698"/>
    <cellStyle name="Input 2 8 5" xfId="9406"/>
    <cellStyle name="Input 2 8 5 2" xfId="21241"/>
    <cellStyle name="Input 2 8 5 3" xfId="21662"/>
    <cellStyle name="Input 2 8 5 4" xfId="21697"/>
    <cellStyle name="Input 2 9" xfId="9407"/>
    <cellStyle name="Input 2 9 2" xfId="9408"/>
    <cellStyle name="Input 2 9 2 2" xfId="21240"/>
    <cellStyle name="Input 2 9 2 3" xfId="21663"/>
    <cellStyle name="Input 2 9 2 4" xfId="21696"/>
    <cellStyle name="Input 2 9 3" xfId="9409"/>
    <cellStyle name="Input 2 9 3 2" xfId="21239"/>
    <cellStyle name="Input 2 9 3 3" xfId="21664"/>
    <cellStyle name="Input 2 9 3 4" xfId="21695"/>
    <cellStyle name="Input 2 9 4" xfId="9410"/>
    <cellStyle name="Input 2 9 4 2" xfId="21238"/>
    <cellStyle name="Input 2 9 4 3" xfId="21665"/>
    <cellStyle name="Input 2 9 4 4" xfId="21694"/>
    <cellStyle name="Input 2 9 5" xfId="9411"/>
    <cellStyle name="Input 2 9 5 2" xfId="21237"/>
    <cellStyle name="Input 2 9 5 3" xfId="21666"/>
    <cellStyle name="Input 2 9 5 4" xfId="21693"/>
    <cellStyle name="Input 3" xfId="9412"/>
    <cellStyle name="Input 3 2" xfId="9413"/>
    <cellStyle name="Input 3 2 2" xfId="21235"/>
    <cellStyle name="Input 3 2 3" xfId="21668"/>
    <cellStyle name="Input 3 2 4" xfId="21691"/>
    <cellStyle name="Input 3 3" xfId="9414"/>
    <cellStyle name="Input 3 3 2" xfId="21234"/>
    <cellStyle name="Input 3 3 3" xfId="21669"/>
    <cellStyle name="Input 3 3 4" xfId="21690"/>
    <cellStyle name="Input 3 4" xfId="21236"/>
    <cellStyle name="Input 3 5" xfId="21667"/>
    <cellStyle name="Input 3 6" xfId="21692"/>
    <cellStyle name="Input 4" xfId="9415"/>
    <cellStyle name="Input 4 2" xfId="9416"/>
    <cellStyle name="Input 4 2 2" xfId="21232"/>
    <cellStyle name="Input 4 2 3" xfId="21671"/>
    <cellStyle name="Input 4 2 4" xfId="21688"/>
    <cellStyle name="Input 4 3" xfId="9417"/>
    <cellStyle name="Input 4 3 2" xfId="21231"/>
    <cellStyle name="Input 4 3 3" xfId="21672"/>
    <cellStyle name="Input 4 3 4" xfId="21687"/>
    <cellStyle name="Input 4 4" xfId="21233"/>
    <cellStyle name="Input 4 5" xfId="21670"/>
    <cellStyle name="Input 4 6" xfId="21689"/>
    <cellStyle name="Input 5" xfId="9418"/>
    <cellStyle name="Input 5 2" xfId="9419"/>
    <cellStyle name="Input 5 2 2" xfId="21229"/>
    <cellStyle name="Input 5 2 3" xfId="21674"/>
    <cellStyle name="Input 5 2 4" xfId="21685"/>
    <cellStyle name="Input 5 3" xfId="9420"/>
    <cellStyle name="Input 5 3 2" xfId="21228"/>
    <cellStyle name="Input 5 3 3" xfId="21675"/>
    <cellStyle name="Input 5 3 4" xfId="21684"/>
    <cellStyle name="Input 5 4" xfId="21230"/>
    <cellStyle name="Input 5 5" xfId="21673"/>
    <cellStyle name="Input 5 6" xfId="21686"/>
    <cellStyle name="Input 6" xfId="9421"/>
    <cellStyle name="Input 6 2" xfId="9422"/>
    <cellStyle name="Input 6 2 2" xfId="21226"/>
    <cellStyle name="Input 6 2 3" xfId="21677"/>
    <cellStyle name="Input 6 2 4" xfId="21682"/>
    <cellStyle name="Input 6 3" xfId="9423"/>
    <cellStyle name="Input 6 3 2" xfId="21225"/>
    <cellStyle name="Input 6 3 3" xfId="21678"/>
    <cellStyle name="Input 6 3 4" xfId="21681"/>
    <cellStyle name="Input 6 4" xfId="21227"/>
    <cellStyle name="Input 6 5" xfId="21676"/>
    <cellStyle name="Input 6 6" xfId="21683"/>
    <cellStyle name="Input 7" xfId="9424"/>
    <cellStyle name="Input 7 2" xfId="21224"/>
    <cellStyle name="Input 7 3" xfId="21679"/>
    <cellStyle name="Input 7 4" xfId="21680"/>
    <cellStyle name="inputExposure" xfId="9425"/>
    <cellStyle name="inputExposure 2" xfId="21223"/>
    <cellStyle name="Link Currency (0)" xfId="9426"/>
    <cellStyle name="Link Currency (2)" xfId="9427"/>
    <cellStyle name="Link Units (0)" xfId="9428"/>
    <cellStyle name="Link Units (1)" xfId="9429"/>
    <cellStyle name="Link Units (2)" xfId="9430"/>
    <cellStyle name="Linked Cell 2" xfId="9431"/>
    <cellStyle name="Linked Cell 2 10" xfId="9432"/>
    <cellStyle name="Linked Cell 2 11" xfId="9433"/>
    <cellStyle name="Linked Cell 2 12" xfId="9434"/>
    <cellStyle name="Linked Cell 2 2" xfId="9435"/>
    <cellStyle name="Linked Cell 2 2 2" xfId="9436"/>
    <cellStyle name="Linked Cell 2 3" xfId="9437"/>
    <cellStyle name="Linked Cell 2 4" xfId="9438"/>
    <cellStyle name="Linked Cell 2 5" xfId="9439"/>
    <cellStyle name="Linked Cell 2 6" xfId="9440"/>
    <cellStyle name="Linked Cell 2 7" xfId="9441"/>
    <cellStyle name="Linked Cell 2 8" xfId="9442"/>
    <cellStyle name="Linked Cell 2 9" xfId="9443"/>
    <cellStyle name="Linked Cell 3" xfId="9444"/>
    <cellStyle name="Linked Cell 3 2" xfId="9445"/>
    <cellStyle name="Linked Cell 3 3" xfId="9446"/>
    <cellStyle name="Linked Cell 4" xfId="9447"/>
    <cellStyle name="Linked Cell 4 2" xfId="9448"/>
    <cellStyle name="Linked Cell 4 3" xfId="9449"/>
    <cellStyle name="Linked Cell 5" xfId="9450"/>
    <cellStyle name="Linked Cell 5 2" xfId="9451"/>
    <cellStyle name="Linked Cell 5 3" xfId="9452"/>
    <cellStyle name="Linked Cell 6" xfId="9453"/>
    <cellStyle name="Linked Cell 6 2" xfId="9454"/>
    <cellStyle name="Linked Cell 6 3" xfId="9455"/>
    <cellStyle name="Linked Cell 7" xfId="9456"/>
    <cellStyle name="Matrix" xfId="9457"/>
    <cellStyle name="Matrix 2" xfId="9458"/>
    <cellStyle name="Matrix 3" xfId="9459"/>
    <cellStyle name="Millares [0]_A" xfId="9460"/>
    <cellStyle name="Millares_A" xfId="9461"/>
    <cellStyle name="Moneda [0]_A" xfId="9462"/>
    <cellStyle name="Moneda_A" xfId="9463"/>
    <cellStyle name="Neutral 2" xfId="9464"/>
    <cellStyle name="Neutral 2 10" xfId="9465"/>
    <cellStyle name="Neutral 2 11" xfId="9466"/>
    <cellStyle name="Neutral 2 12" xfId="9467"/>
    <cellStyle name="Neutral 2 2" xfId="9468"/>
    <cellStyle name="Neutral 2 2 2" xfId="9469"/>
    <cellStyle name="Neutral 2 3" xfId="9470"/>
    <cellStyle name="Neutral 2 4" xfId="9471"/>
    <cellStyle name="Neutral 2 5" xfId="9472"/>
    <cellStyle name="Neutral 2 6" xfId="9473"/>
    <cellStyle name="Neutral 2 7" xfId="9474"/>
    <cellStyle name="Neutral 2 8" xfId="9475"/>
    <cellStyle name="Neutral 2 9" xfId="9476"/>
    <cellStyle name="Neutral 3" xfId="9477"/>
    <cellStyle name="Neutral 3 2" xfId="9478"/>
    <cellStyle name="Neutral 3 3" xfId="9479"/>
    <cellStyle name="Neutral 4" xfId="9480"/>
    <cellStyle name="Neutral 4 2" xfId="9481"/>
    <cellStyle name="Neutral 4 3" xfId="9482"/>
    <cellStyle name="Neutral 5" xfId="9483"/>
    <cellStyle name="Neutral 5 2" xfId="9484"/>
    <cellStyle name="Neutral 5 3" xfId="9485"/>
    <cellStyle name="Neutral 6" xfId="9486"/>
    <cellStyle name="Neutral 6 2" xfId="9487"/>
    <cellStyle name="Neutral 6 3" xfId="9488"/>
    <cellStyle name="Neutral 7" xfId="9489"/>
    <cellStyle name="nopl_WCP.XLS" xfId="9490"/>
    <cellStyle name="Norma11l" xfId="9491"/>
    <cellStyle name="Norma11l 2" xfId="9492"/>
    <cellStyle name="Norma11l 3" xfId="9493"/>
    <cellStyle name="Normal" xfId="0" builtinId="0"/>
    <cellStyle name="Normal 10" xfId="9494"/>
    <cellStyle name="Normal 10 10" xfId="9495"/>
    <cellStyle name="Normal 10 10 2" xfId="9496"/>
    <cellStyle name="Normal 10 10 2 2" xfId="9497"/>
    <cellStyle name="Normal 10 10 2 2 2" xfId="9498"/>
    <cellStyle name="Normal 10 10 2 2 3" xfId="9499"/>
    <cellStyle name="Normal 10 10 2 2 4" xfId="9500"/>
    <cellStyle name="Normal 10 10 2 3" xfId="9501"/>
    <cellStyle name="Normal 10 10 2 4" xfId="9502"/>
    <cellStyle name="Normal 10 10 2 5" xfId="9503"/>
    <cellStyle name="Normal 10 10 3" xfId="9504"/>
    <cellStyle name="Normal 10 10 3 2" xfId="9505"/>
    <cellStyle name="Normal 10 10 3 3" xfId="9506"/>
    <cellStyle name="Normal 10 10 3 4" xfId="9507"/>
    <cellStyle name="Normal 10 10 4" xfId="9508"/>
    <cellStyle name="Normal 10 10 5" xfId="9509"/>
    <cellStyle name="Normal 10 10 6" xfId="9510"/>
    <cellStyle name="Normal 10 11" xfId="9511"/>
    <cellStyle name="Normal 10 11 2" xfId="9512"/>
    <cellStyle name="Normal 10 11 2 2" xfId="9513"/>
    <cellStyle name="Normal 10 11 2 2 2" xfId="9514"/>
    <cellStyle name="Normal 10 11 2 2 3" xfId="9515"/>
    <cellStyle name="Normal 10 11 2 2 4" xfId="9516"/>
    <cellStyle name="Normal 10 11 2 3" xfId="9517"/>
    <cellStyle name="Normal 10 11 2 4" xfId="9518"/>
    <cellStyle name="Normal 10 11 2 5" xfId="9519"/>
    <cellStyle name="Normal 10 11 3" xfId="9520"/>
    <cellStyle name="Normal 10 11 3 2" xfId="9521"/>
    <cellStyle name="Normal 10 11 3 3" xfId="9522"/>
    <cellStyle name="Normal 10 11 3 4" xfId="9523"/>
    <cellStyle name="Normal 10 11 4" xfId="9524"/>
    <cellStyle name="Normal 10 11 5" xfId="9525"/>
    <cellStyle name="Normal 10 11 6" xfId="9526"/>
    <cellStyle name="Normal 10 12" xfId="9527"/>
    <cellStyle name="Normal 10 12 2" xfId="9528"/>
    <cellStyle name="Normal 10 12 3" xfId="9529"/>
    <cellStyle name="Normal 10 12 4" xfId="9530"/>
    <cellStyle name="Normal 10 2" xfId="9531"/>
    <cellStyle name="Normal 10 2 2" xfId="9532"/>
    <cellStyle name="Normal 10 2 3" xfId="9533"/>
    <cellStyle name="Normal 10 2 3 2" xfId="9534"/>
    <cellStyle name="Normal 10 2 3 2 2" xfId="9535"/>
    <cellStyle name="Normal 10 2 3 2 2 2" xfId="9536"/>
    <cellStyle name="Normal 10 2 3 2 2 3" xfId="9537"/>
    <cellStyle name="Normal 10 2 3 2 2 4" xfId="9538"/>
    <cellStyle name="Normal 10 2 3 2 3" xfId="9539"/>
    <cellStyle name="Normal 10 2 3 2 4" xfId="9540"/>
    <cellStyle name="Normal 10 2 3 2 5" xfId="9541"/>
    <cellStyle name="Normal 10 2 3 3" xfId="9542"/>
    <cellStyle name="Normal 10 2 3 3 2" xfId="9543"/>
    <cellStyle name="Normal 10 2 3 3 3" xfId="9544"/>
    <cellStyle name="Normal 10 2 3 3 4" xfId="9545"/>
    <cellStyle name="Normal 10 2 3 4" xfId="9546"/>
    <cellStyle name="Normal 10 2 3 5" xfId="9547"/>
    <cellStyle name="Normal 10 2 3 6" xfId="9548"/>
    <cellStyle name="Normal 10 3" xfId="9549"/>
    <cellStyle name="Normal 10 3 2" xfId="9550"/>
    <cellStyle name="Normal 10 3 3" xfId="9551"/>
    <cellStyle name="Normal 10 3 3 2" xfId="9552"/>
    <cellStyle name="Normal 10 3 3 2 2" xfId="9553"/>
    <cellStyle name="Normal 10 3 3 2 2 2" xfId="9554"/>
    <cellStyle name="Normal 10 3 3 2 2 3" xfId="9555"/>
    <cellStyle name="Normal 10 3 3 2 2 4" xfId="9556"/>
    <cellStyle name="Normal 10 3 3 2 3" xfId="9557"/>
    <cellStyle name="Normal 10 3 3 2 4" xfId="9558"/>
    <cellStyle name="Normal 10 3 3 2 5" xfId="9559"/>
    <cellStyle name="Normal 10 3 3 3" xfId="9560"/>
    <cellStyle name="Normal 10 3 3 3 2" xfId="9561"/>
    <cellStyle name="Normal 10 3 3 3 3" xfId="9562"/>
    <cellStyle name="Normal 10 3 3 3 4" xfId="9563"/>
    <cellStyle name="Normal 10 3 3 4" xfId="9564"/>
    <cellStyle name="Normal 10 3 3 5" xfId="9565"/>
    <cellStyle name="Normal 10 3 3 6" xfId="9566"/>
    <cellStyle name="Normal 10 4" xfId="9567"/>
    <cellStyle name="Normal 10 4 2" xfId="9568"/>
    <cellStyle name="Normal 10 4 2 2" xfId="9569"/>
    <cellStyle name="Normal 10 4 2 2 2" xfId="9570"/>
    <cellStyle name="Normal 10 4 2 2 3" xfId="9571"/>
    <cellStyle name="Normal 10 4 2 2 4" xfId="9572"/>
    <cellStyle name="Normal 10 4 2 3" xfId="9573"/>
    <cellStyle name="Normal 10 4 2 4" xfId="9574"/>
    <cellStyle name="Normal 10 4 2 5" xfId="9575"/>
    <cellStyle name="Normal 10 4 3" xfId="9576"/>
    <cellStyle name="Normal 10 4 4" xfId="9577"/>
    <cellStyle name="Normal 10 4 4 2" xfId="9578"/>
    <cellStyle name="Normal 10 4 4 3" xfId="9579"/>
    <cellStyle name="Normal 10 4 4 4" xfId="9580"/>
    <cellStyle name="Normal 10 4 5" xfId="9581"/>
    <cellStyle name="Normal 10 4 6" xfId="9582"/>
    <cellStyle name="Normal 10 4 7" xfId="9583"/>
    <cellStyle name="Normal 10 5" xfId="9584"/>
    <cellStyle name="Normal 10 5 2" xfId="9585"/>
    <cellStyle name="Normal 10 5 2 2" xfId="9586"/>
    <cellStyle name="Normal 10 5 2 2 2" xfId="9587"/>
    <cellStyle name="Normal 10 5 2 2 3" xfId="9588"/>
    <cellStyle name="Normal 10 5 2 2 4" xfId="9589"/>
    <cellStyle name="Normal 10 5 2 3" xfId="9590"/>
    <cellStyle name="Normal 10 5 2 4" xfId="9591"/>
    <cellStyle name="Normal 10 5 2 5" xfId="9592"/>
    <cellStyle name="Normal 10 5 3" xfId="9593"/>
    <cellStyle name="Normal 10 5 3 2" xfId="9594"/>
    <cellStyle name="Normal 10 5 3 3" xfId="9595"/>
    <cellStyle name="Normal 10 5 3 4" xfId="9596"/>
    <cellStyle name="Normal 10 5 4" xfId="9597"/>
    <cellStyle name="Normal 10 5 5" xfId="9598"/>
    <cellStyle name="Normal 10 5 6" xfId="9599"/>
    <cellStyle name="Normal 10 6" xfId="9600"/>
    <cellStyle name="Normal 10 6 2" xfId="9601"/>
    <cellStyle name="Normal 10 6 2 2" xfId="9602"/>
    <cellStyle name="Normal 10 6 2 2 2" xfId="9603"/>
    <cellStyle name="Normal 10 6 2 2 3" xfId="9604"/>
    <cellStyle name="Normal 10 6 2 2 4" xfId="9605"/>
    <cellStyle name="Normal 10 6 2 3" xfId="9606"/>
    <cellStyle name="Normal 10 6 2 4" xfId="9607"/>
    <cellStyle name="Normal 10 6 2 5" xfId="9608"/>
    <cellStyle name="Normal 10 6 3" xfId="9609"/>
    <cellStyle name="Normal 10 6 3 2" xfId="9610"/>
    <cellStyle name="Normal 10 6 3 3" xfId="9611"/>
    <cellStyle name="Normal 10 6 3 4" xfId="9612"/>
    <cellStyle name="Normal 10 6 4" xfId="9613"/>
    <cellStyle name="Normal 10 6 5" xfId="9614"/>
    <cellStyle name="Normal 10 6 6" xfId="9615"/>
    <cellStyle name="Normal 10 7" xfId="9616"/>
    <cellStyle name="Normal 10 7 2" xfId="9617"/>
    <cellStyle name="Normal 10 7 2 2" xfId="9618"/>
    <cellStyle name="Normal 10 7 2 2 2" xfId="9619"/>
    <cellStyle name="Normal 10 7 2 2 3" xfId="9620"/>
    <cellStyle name="Normal 10 7 2 2 4" xfId="9621"/>
    <cellStyle name="Normal 10 7 2 3" xfId="9622"/>
    <cellStyle name="Normal 10 7 2 4" xfId="9623"/>
    <cellStyle name="Normal 10 7 2 5" xfId="9624"/>
    <cellStyle name="Normal 10 7 3" xfId="9625"/>
    <cellStyle name="Normal 10 7 3 2" xfId="9626"/>
    <cellStyle name="Normal 10 7 3 3" xfId="9627"/>
    <cellStyle name="Normal 10 7 3 4" xfId="9628"/>
    <cellStyle name="Normal 10 7 4" xfId="9629"/>
    <cellStyle name="Normal 10 7 5" xfId="9630"/>
    <cellStyle name="Normal 10 7 6" xfId="9631"/>
    <cellStyle name="Normal 10 8" xfId="9632"/>
    <cellStyle name="Normal 10 8 2" xfId="9633"/>
    <cellStyle name="Normal 10 8 2 2" xfId="9634"/>
    <cellStyle name="Normal 10 8 2 2 2" xfId="9635"/>
    <cellStyle name="Normal 10 8 2 2 3" xfId="9636"/>
    <cellStyle name="Normal 10 8 2 2 4" xfId="9637"/>
    <cellStyle name="Normal 10 8 2 3" xfId="9638"/>
    <cellStyle name="Normal 10 8 2 4" xfId="9639"/>
    <cellStyle name="Normal 10 8 2 5" xfId="9640"/>
    <cellStyle name="Normal 10 8 3" xfId="9641"/>
    <cellStyle name="Normal 10 8 3 2" xfId="9642"/>
    <cellStyle name="Normal 10 8 3 3" xfId="9643"/>
    <cellStyle name="Normal 10 8 3 4" xfId="9644"/>
    <cellStyle name="Normal 10 8 4" xfId="9645"/>
    <cellStyle name="Normal 10 8 5" xfId="9646"/>
    <cellStyle name="Normal 10 8 6" xfId="9647"/>
    <cellStyle name="Normal 10 9" xfId="9648"/>
    <cellStyle name="Normal 10 9 2" xfId="9649"/>
    <cellStyle name="Normal 10 9 2 2" xfId="9650"/>
    <cellStyle name="Normal 10 9 2 2 2" xfId="9651"/>
    <cellStyle name="Normal 10 9 2 2 3" xfId="9652"/>
    <cellStyle name="Normal 10 9 2 2 4" xfId="9653"/>
    <cellStyle name="Normal 10 9 2 3" xfId="9654"/>
    <cellStyle name="Normal 10 9 2 4" xfId="9655"/>
    <cellStyle name="Normal 10 9 2 5" xfId="9656"/>
    <cellStyle name="Normal 10 9 3" xfId="9657"/>
    <cellStyle name="Normal 10 9 3 2" xfId="9658"/>
    <cellStyle name="Normal 10 9 3 3" xfId="9659"/>
    <cellStyle name="Normal 10 9 3 4" xfId="9660"/>
    <cellStyle name="Normal 10 9 4" xfId="9661"/>
    <cellStyle name="Normal 10 9 5" xfId="9662"/>
    <cellStyle name="Normal 10 9 6" xfId="9663"/>
    <cellStyle name="Normal 100" xfId="9664"/>
    <cellStyle name="Normal 100 2" xfId="9665"/>
    <cellStyle name="Normal 100 3" xfId="9666"/>
    <cellStyle name="Normal 100 4" xfId="9667"/>
    <cellStyle name="Normal 101" xfId="9668"/>
    <cellStyle name="Normal 101 2" xfId="9669"/>
    <cellStyle name="Normal 101 3" xfId="9670"/>
    <cellStyle name="Normal 101 4" xfId="9671"/>
    <cellStyle name="Normal 102" xfId="9672"/>
    <cellStyle name="Normal 102 2" xfId="9673"/>
    <cellStyle name="Normal 102 3" xfId="9674"/>
    <cellStyle name="Normal 102 4" xfId="9675"/>
    <cellStyle name="Normal 103" xfId="9676"/>
    <cellStyle name="Normal 103 2" xfId="9677"/>
    <cellStyle name="Normal 103 2 2" xfId="9678"/>
    <cellStyle name="Normal 103 2 2 2" xfId="9679"/>
    <cellStyle name="Normal 103 2 2 3" xfId="9680"/>
    <cellStyle name="Normal 103 2 2 4" xfId="9681"/>
    <cellStyle name="Normal 103 2 3" xfId="9682"/>
    <cellStyle name="Normal 103 2 4" xfId="9683"/>
    <cellStyle name="Normal 103 2 5" xfId="9684"/>
    <cellStyle name="Normal 103 3" xfId="9685"/>
    <cellStyle name="Normal 103 3 2" xfId="9686"/>
    <cellStyle name="Normal 103 3 3" xfId="9687"/>
    <cellStyle name="Normal 103 3 4" xfId="9688"/>
    <cellStyle name="Normal 103 4" xfId="9689"/>
    <cellStyle name="Normal 103 4 2" xfId="9690"/>
    <cellStyle name="Normal 103 4 3" xfId="9691"/>
    <cellStyle name="Normal 103 4 4" xfId="9692"/>
    <cellStyle name="Normal 103 5" xfId="9693"/>
    <cellStyle name="Normal 103 6" xfId="9694"/>
    <cellStyle name="Normal 103 7" xfId="9695"/>
    <cellStyle name="Normal 104" xfId="9696"/>
    <cellStyle name="Normal 104 2" xfId="9697"/>
    <cellStyle name="Normal 104 3" xfId="9698"/>
    <cellStyle name="Normal 104 4" xfId="9699"/>
    <cellStyle name="Normal 105" xfId="9700"/>
    <cellStyle name="Normal 105 2" xfId="9701"/>
    <cellStyle name="Normal 105 2 2" xfId="9702"/>
    <cellStyle name="Normal 105 2 2 2" xfId="9703"/>
    <cellStyle name="Normal 105 2 2 3" xfId="9704"/>
    <cellStyle name="Normal 105 2 2 4" xfId="9705"/>
    <cellStyle name="Normal 105 2 3" xfId="9706"/>
    <cellStyle name="Normal 105 2 4" xfId="9707"/>
    <cellStyle name="Normal 105 2 5" xfId="9708"/>
    <cellStyle name="Normal 105 3" xfId="9709"/>
    <cellStyle name="Normal 105 3 2" xfId="9710"/>
    <cellStyle name="Normal 105 3 3" xfId="9711"/>
    <cellStyle name="Normal 105 3 4" xfId="9712"/>
    <cellStyle name="Normal 105 4" xfId="9713"/>
    <cellStyle name="Normal 105 4 2" xfId="9714"/>
    <cellStyle name="Normal 105 4 3" xfId="9715"/>
    <cellStyle name="Normal 105 4 4" xfId="9716"/>
    <cellStyle name="Normal 105 5" xfId="9717"/>
    <cellStyle name="Normal 105 6" xfId="9718"/>
    <cellStyle name="Normal 105 7" xfId="9719"/>
    <cellStyle name="Normal 106" xfId="9720"/>
    <cellStyle name="Normal 106 2" xfId="9721"/>
    <cellStyle name="Normal 106 3" xfId="9722"/>
    <cellStyle name="Normal 106 4" xfId="9723"/>
    <cellStyle name="Normal 107" xfId="9724"/>
    <cellStyle name="Normal 107 2" xfId="9725"/>
    <cellStyle name="Normal 107 3" xfId="9726"/>
    <cellStyle name="Normal 107 4" xfId="9727"/>
    <cellStyle name="Normal 108" xfId="9728"/>
    <cellStyle name="Normal 108 2" xfId="9729"/>
    <cellStyle name="Normal 108 3" xfId="9730"/>
    <cellStyle name="Normal 108 4" xfId="9731"/>
    <cellStyle name="Normal 109" xfId="9732"/>
    <cellStyle name="Normal 109 2" xfId="9733"/>
    <cellStyle name="Normal 109 3" xfId="9734"/>
    <cellStyle name="Normal 109 4" xfId="9735"/>
    <cellStyle name="Normal 11" xfId="9736"/>
    <cellStyle name="Normal 11 10" xfId="9737"/>
    <cellStyle name="Normal 11 10 2" xfId="9738"/>
    <cellStyle name="Normal 11 10 2 2" xfId="9739"/>
    <cellStyle name="Normal 11 10 2 2 2" xfId="9740"/>
    <cellStyle name="Normal 11 10 2 2 3" xfId="9741"/>
    <cellStyle name="Normal 11 10 2 2 4" xfId="9742"/>
    <cellStyle name="Normal 11 10 2 3" xfId="9743"/>
    <cellStyle name="Normal 11 10 2 4" xfId="9744"/>
    <cellStyle name="Normal 11 10 2 5" xfId="9745"/>
    <cellStyle name="Normal 11 10 3" xfId="9746"/>
    <cellStyle name="Normal 11 10 3 2" xfId="9747"/>
    <cellStyle name="Normal 11 10 3 3" xfId="9748"/>
    <cellStyle name="Normal 11 10 3 4" xfId="9749"/>
    <cellStyle name="Normal 11 10 4" xfId="9750"/>
    <cellStyle name="Normal 11 10 5" xfId="9751"/>
    <cellStyle name="Normal 11 10 6" xfId="9752"/>
    <cellStyle name="Normal 11 11" xfId="9753"/>
    <cellStyle name="Normal 11 11 2" xfId="9754"/>
    <cellStyle name="Normal 11 11 3" xfId="9755"/>
    <cellStyle name="Normal 11 11 4" xfId="9756"/>
    <cellStyle name="Normal 11 2" xfId="9757"/>
    <cellStyle name="Normal 11 2 2" xfId="9758"/>
    <cellStyle name="Normal 11 2 2 2" xfId="9759"/>
    <cellStyle name="Normal 11 2 2 2 2" xfId="9760"/>
    <cellStyle name="Normal 11 2 2 2 2 2" xfId="9761"/>
    <cellStyle name="Normal 11 2 2 2 2 2 2" xfId="9762"/>
    <cellStyle name="Normal 11 2 2 2 2 2 3" xfId="9763"/>
    <cellStyle name="Normal 11 2 2 2 2 2 4" xfId="9764"/>
    <cellStyle name="Normal 11 2 2 2 2 3" xfId="9765"/>
    <cellStyle name="Normal 11 2 2 2 2 4" xfId="9766"/>
    <cellStyle name="Normal 11 2 2 2 2 5" xfId="9767"/>
    <cellStyle name="Normal 11 2 2 2 3" xfId="9768"/>
    <cellStyle name="Normal 11 2 2 2 3 2" xfId="9769"/>
    <cellStyle name="Normal 11 2 2 2 3 3" xfId="9770"/>
    <cellStyle name="Normal 11 2 2 2 3 4" xfId="9771"/>
    <cellStyle name="Normal 11 2 2 2 4" xfId="9772"/>
    <cellStyle name="Normal 11 2 2 2 5" xfId="9773"/>
    <cellStyle name="Normal 11 2 2 2 6" xfId="9774"/>
    <cellStyle name="Normal 11 2 2 3" xfId="9775"/>
    <cellStyle name="Normal 11 2 2 3 2" xfId="9776"/>
    <cellStyle name="Normal 11 2 2 3 2 2" xfId="9777"/>
    <cellStyle name="Normal 11 2 2 3 2 3" xfId="9778"/>
    <cellStyle name="Normal 11 2 2 3 2 4" xfId="9779"/>
    <cellStyle name="Normal 11 2 2 3 3" xfId="9780"/>
    <cellStyle name="Normal 11 2 2 3 4" xfId="9781"/>
    <cellStyle name="Normal 11 2 2 3 5" xfId="9782"/>
    <cellStyle name="Normal 11 2 2 4" xfId="9783"/>
    <cellStyle name="Normal 11 2 2 5" xfId="9784"/>
    <cellStyle name="Normal 11 2 2 5 2" xfId="9785"/>
    <cellStyle name="Normal 11 2 2 5 3" xfId="9786"/>
    <cellStyle name="Normal 11 2 2 5 4" xfId="9787"/>
    <cellStyle name="Normal 11 2 2 6" xfId="9788"/>
    <cellStyle name="Normal 11 2 2 7" xfId="9789"/>
    <cellStyle name="Normal 11 2 2 8" xfId="9790"/>
    <cellStyle name="Normal 11 2 3" xfId="9791"/>
    <cellStyle name="Normal 11 2 4" xfId="9792"/>
    <cellStyle name="Normal 11 2 4 2" xfId="9793"/>
    <cellStyle name="Normal 11 2 4 2 2" xfId="9794"/>
    <cellStyle name="Normal 11 2 4 2 2 2" xfId="9795"/>
    <cellStyle name="Normal 11 2 4 2 2 3" xfId="9796"/>
    <cellStyle name="Normal 11 2 4 2 2 4" xfId="9797"/>
    <cellStyle name="Normal 11 2 4 2 3" xfId="9798"/>
    <cellStyle name="Normal 11 2 4 2 4" xfId="9799"/>
    <cellStyle name="Normal 11 2 4 2 5" xfId="9800"/>
    <cellStyle name="Normal 11 2 4 3" xfId="9801"/>
    <cellStyle name="Normal 11 2 4 3 2" xfId="9802"/>
    <cellStyle name="Normal 11 2 4 3 3" xfId="9803"/>
    <cellStyle name="Normal 11 2 4 3 4" xfId="9804"/>
    <cellStyle name="Normal 11 2 4 4" xfId="9805"/>
    <cellStyle name="Normal 11 2 4 5" xfId="9806"/>
    <cellStyle name="Normal 11 2 4 6" xfId="9807"/>
    <cellStyle name="Normal 11 3" xfId="9808"/>
    <cellStyle name="Normal 11 3 2" xfId="9809"/>
    <cellStyle name="Normal 11 3 2 2" xfId="9810"/>
    <cellStyle name="Normal 11 3 2 2 2" xfId="9811"/>
    <cellStyle name="Normal 11 3 2 2 2 2" xfId="9812"/>
    <cellStyle name="Normal 11 3 2 2 2 3" xfId="9813"/>
    <cellStyle name="Normal 11 3 2 2 2 4" xfId="9814"/>
    <cellStyle name="Normal 11 3 2 2 3" xfId="9815"/>
    <cellStyle name="Normal 11 3 2 2 4" xfId="9816"/>
    <cellStyle name="Normal 11 3 2 2 5" xfId="9817"/>
    <cellStyle name="Normal 11 3 2 3" xfId="9818"/>
    <cellStyle name="Normal 11 3 2 4" xfId="9819"/>
    <cellStyle name="Normal 11 3 2 4 2" xfId="9820"/>
    <cellStyle name="Normal 11 3 2 4 3" xfId="9821"/>
    <cellStyle name="Normal 11 3 2 4 4" xfId="9822"/>
    <cellStyle name="Normal 11 3 2 5" xfId="9823"/>
    <cellStyle name="Normal 11 3 2 6" xfId="9824"/>
    <cellStyle name="Normal 11 3 2 7" xfId="9825"/>
    <cellStyle name="Normal 11 4" xfId="9826"/>
    <cellStyle name="Normal 11 4 2" xfId="9827"/>
    <cellStyle name="Normal 11 4 2 2" xfId="9828"/>
    <cellStyle name="Normal 11 4 2 2 2" xfId="9829"/>
    <cellStyle name="Normal 11 4 2 2 3" xfId="9830"/>
    <cellStyle name="Normal 11 4 2 2 4" xfId="9831"/>
    <cellStyle name="Normal 11 4 2 3" xfId="9832"/>
    <cellStyle name="Normal 11 4 2 4" xfId="9833"/>
    <cellStyle name="Normal 11 4 2 5" xfId="9834"/>
    <cellStyle name="Normal 11 4 3" xfId="9835"/>
    <cellStyle name="Normal 11 4 4" xfId="9836"/>
    <cellStyle name="Normal 11 4 4 2" xfId="9837"/>
    <cellStyle name="Normal 11 4 4 3" xfId="9838"/>
    <cellStyle name="Normal 11 4 4 4" xfId="9839"/>
    <cellStyle name="Normal 11 4 5" xfId="9840"/>
    <cellStyle name="Normal 11 4 6" xfId="9841"/>
    <cellStyle name="Normal 11 4 7" xfId="9842"/>
    <cellStyle name="Normal 11 5" xfId="9843"/>
    <cellStyle name="Normal 11 5 2" xfId="9844"/>
    <cellStyle name="Normal 11 5 2 2" xfId="9845"/>
    <cellStyle name="Normal 11 5 2 2 2" xfId="9846"/>
    <cellStyle name="Normal 11 5 2 2 3" xfId="9847"/>
    <cellStyle name="Normal 11 5 2 2 4" xfId="9848"/>
    <cellStyle name="Normal 11 5 2 3" xfId="9849"/>
    <cellStyle name="Normal 11 5 2 4" xfId="9850"/>
    <cellStyle name="Normal 11 5 2 5" xfId="9851"/>
    <cellStyle name="Normal 11 5 3" xfId="9852"/>
    <cellStyle name="Normal 11 5 3 2" xfId="9853"/>
    <cellStyle name="Normal 11 5 3 3" xfId="9854"/>
    <cellStyle name="Normal 11 5 3 4" xfId="9855"/>
    <cellStyle name="Normal 11 5 4" xfId="9856"/>
    <cellStyle name="Normal 11 5 5" xfId="9857"/>
    <cellStyle name="Normal 11 5 6" xfId="9858"/>
    <cellStyle name="Normal 11 6" xfId="9859"/>
    <cellStyle name="Normal 11 6 2" xfId="9860"/>
    <cellStyle name="Normal 11 6 2 2" xfId="9861"/>
    <cellStyle name="Normal 11 6 2 2 2" xfId="9862"/>
    <cellStyle name="Normal 11 6 2 2 3" xfId="9863"/>
    <cellStyle name="Normal 11 6 2 2 4" xfId="9864"/>
    <cellStyle name="Normal 11 6 2 3" xfId="9865"/>
    <cellStyle name="Normal 11 6 2 4" xfId="9866"/>
    <cellStyle name="Normal 11 6 2 5" xfId="9867"/>
    <cellStyle name="Normal 11 6 3" xfId="9868"/>
    <cellStyle name="Normal 11 6 3 2" xfId="9869"/>
    <cellStyle name="Normal 11 6 3 3" xfId="9870"/>
    <cellStyle name="Normal 11 6 3 4" xfId="9871"/>
    <cellStyle name="Normal 11 6 4" xfId="9872"/>
    <cellStyle name="Normal 11 6 5" xfId="9873"/>
    <cellStyle name="Normal 11 6 6" xfId="9874"/>
    <cellStyle name="Normal 11 7" xfId="9875"/>
    <cellStyle name="Normal 11 7 2" xfId="9876"/>
    <cellStyle name="Normal 11 7 2 2" xfId="9877"/>
    <cellStyle name="Normal 11 7 2 2 2" xfId="9878"/>
    <cellStyle name="Normal 11 7 2 2 3" xfId="9879"/>
    <cellStyle name="Normal 11 7 2 2 4" xfId="9880"/>
    <cellStyle name="Normal 11 7 2 3" xfId="9881"/>
    <cellStyle name="Normal 11 7 2 4" xfId="9882"/>
    <cellStyle name="Normal 11 7 2 5" xfId="9883"/>
    <cellStyle name="Normal 11 7 3" xfId="9884"/>
    <cellStyle name="Normal 11 7 3 2" xfId="9885"/>
    <cellStyle name="Normal 11 7 3 3" xfId="9886"/>
    <cellStyle name="Normal 11 7 3 4" xfId="9887"/>
    <cellStyle name="Normal 11 7 4" xfId="9888"/>
    <cellStyle name="Normal 11 7 5" xfId="9889"/>
    <cellStyle name="Normal 11 7 6" xfId="9890"/>
    <cellStyle name="Normal 11 8" xfId="9891"/>
    <cellStyle name="Normal 11 8 2" xfId="9892"/>
    <cellStyle name="Normal 11 8 2 2" xfId="9893"/>
    <cellStyle name="Normal 11 8 2 2 2" xfId="9894"/>
    <cellStyle name="Normal 11 8 2 2 3" xfId="9895"/>
    <cellStyle name="Normal 11 8 2 2 4" xfId="9896"/>
    <cellStyle name="Normal 11 8 2 3" xfId="9897"/>
    <cellStyle name="Normal 11 8 2 4" xfId="9898"/>
    <cellStyle name="Normal 11 8 2 5" xfId="9899"/>
    <cellStyle name="Normal 11 8 3" xfId="9900"/>
    <cellStyle name="Normal 11 8 3 2" xfId="9901"/>
    <cellStyle name="Normal 11 8 3 3" xfId="9902"/>
    <cellStyle name="Normal 11 8 3 4" xfId="9903"/>
    <cellStyle name="Normal 11 8 4" xfId="9904"/>
    <cellStyle name="Normal 11 8 5" xfId="9905"/>
    <cellStyle name="Normal 11 8 6" xfId="9906"/>
    <cellStyle name="Normal 11 9" xfId="9907"/>
    <cellStyle name="Normal 11 9 2" xfId="9908"/>
    <cellStyle name="Normal 11 9 2 2" xfId="9909"/>
    <cellStyle name="Normal 11 9 2 2 2" xfId="9910"/>
    <cellStyle name="Normal 11 9 2 2 3" xfId="9911"/>
    <cellStyle name="Normal 11 9 2 2 4" xfId="9912"/>
    <cellStyle name="Normal 11 9 2 3" xfId="9913"/>
    <cellStyle name="Normal 11 9 2 4" xfId="9914"/>
    <cellStyle name="Normal 11 9 2 5" xfId="9915"/>
    <cellStyle name="Normal 11 9 3" xfId="9916"/>
    <cellStyle name="Normal 11 9 3 2" xfId="9917"/>
    <cellStyle name="Normal 11 9 3 3" xfId="9918"/>
    <cellStyle name="Normal 11 9 3 4" xfId="9919"/>
    <cellStyle name="Normal 11 9 4" xfId="9920"/>
    <cellStyle name="Normal 11 9 5" xfId="9921"/>
    <cellStyle name="Normal 11 9 6" xfId="9922"/>
    <cellStyle name="Normal 110" xfId="9923"/>
    <cellStyle name="Normal 110 2" xfId="9924"/>
    <cellStyle name="Normal 110 3" xfId="9925"/>
    <cellStyle name="Normal 110 4" xfId="9926"/>
    <cellStyle name="Normal 111" xfId="9927"/>
    <cellStyle name="Normal 111 2" xfId="9928"/>
    <cellStyle name="Normal 111 3" xfId="9929"/>
    <cellStyle name="Normal 111 4" xfId="9930"/>
    <cellStyle name="Normal 112" xfId="9931"/>
    <cellStyle name="Normal 112 2" xfId="9932"/>
    <cellStyle name="Normal 112 3" xfId="9933"/>
    <cellStyle name="Normal 112 4" xfId="9934"/>
    <cellStyle name="Normal 113" xfId="9935"/>
    <cellStyle name="Normal 113 2" xfId="9936"/>
    <cellStyle name="Normal 113 3" xfId="9937"/>
    <cellStyle name="Normal 113 4" xfId="9938"/>
    <cellStyle name="Normal 114" xfId="9939"/>
    <cellStyle name="Normal 114 2" xfId="9940"/>
    <cellStyle name="Normal 114 3" xfId="9941"/>
    <cellStyle name="Normal 114 4" xfId="9942"/>
    <cellStyle name="Normal 115" xfId="9943"/>
    <cellStyle name="Normal 115 2" xfId="9944"/>
    <cellStyle name="Normal 115 3" xfId="9945"/>
    <cellStyle name="Normal 115 4" xfId="9946"/>
    <cellStyle name="Normal 116" xfId="9947"/>
    <cellStyle name="Normal 116 2" xfId="9948"/>
    <cellStyle name="Normal 116 3" xfId="9949"/>
    <cellStyle name="Normal 116 4" xfId="9950"/>
    <cellStyle name="Normal 117" xfId="9951"/>
    <cellStyle name="Normal 117 2" xfId="9952"/>
    <cellStyle name="Normal 117 3" xfId="9953"/>
    <cellStyle name="Normal 117 4" xfId="9954"/>
    <cellStyle name="Normal 118" xfId="9955"/>
    <cellStyle name="Normal 118 2" xfId="9956"/>
    <cellStyle name="Normal 118 3" xfId="9957"/>
    <cellStyle name="Normal 118 4" xfId="9958"/>
    <cellStyle name="Normal 119" xfId="9959"/>
    <cellStyle name="Normal 12" xfId="9960"/>
    <cellStyle name="Normal 12 10" xfId="9961"/>
    <cellStyle name="Normal 12 10 2" xfId="9962"/>
    <cellStyle name="Normal 12 10 2 2" xfId="9963"/>
    <cellStyle name="Normal 12 10 2 2 2" xfId="9964"/>
    <cellStyle name="Normal 12 10 2 2 3" xfId="9965"/>
    <cellStyle name="Normal 12 10 2 2 4" xfId="9966"/>
    <cellStyle name="Normal 12 10 2 3" xfId="9967"/>
    <cellStyle name="Normal 12 10 2 4" xfId="9968"/>
    <cellStyle name="Normal 12 10 2 5" xfId="9969"/>
    <cellStyle name="Normal 12 10 3" xfId="9970"/>
    <cellStyle name="Normal 12 10 3 2" xfId="9971"/>
    <cellStyle name="Normal 12 10 3 3" xfId="9972"/>
    <cellStyle name="Normal 12 10 3 4" xfId="9973"/>
    <cellStyle name="Normal 12 10 4" xfId="9974"/>
    <cellStyle name="Normal 12 10 5" xfId="9975"/>
    <cellStyle name="Normal 12 10 6" xfId="9976"/>
    <cellStyle name="Normal 12 11" xfId="9977"/>
    <cellStyle name="Normal 12 11 2" xfId="9978"/>
    <cellStyle name="Normal 12 11 2 2" xfId="9979"/>
    <cellStyle name="Normal 12 11 2 2 2" xfId="9980"/>
    <cellStyle name="Normal 12 11 2 2 3" xfId="9981"/>
    <cellStyle name="Normal 12 11 2 2 4" xfId="9982"/>
    <cellStyle name="Normal 12 11 2 3" xfId="9983"/>
    <cellStyle name="Normal 12 11 2 4" xfId="9984"/>
    <cellStyle name="Normal 12 11 2 5" xfId="9985"/>
    <cellStyle name="Normal 12 11 3" xfId="9986"/>
    <cellStyle name="Normal 12 11 3 2" xfId="9987"/>
    <cellStyle name="Normal 12 11 3 3" xfId="9988"/>
    <cellStyle name="Normal 12 11 3 4" xfId="9989"/>
    <cellStyle name="Normal 12 11 4" xfId="9990"/>
    <cellStyle name="Normal 12 11 5" xfId="9991"/>
    <cellStyle name="Normal 12 11 6" xfId="9992"/>
    <cellStyle name="Normal 12 12" xfId="9993"/>
    <cellStyle name="Normal 12 12 2" xfId="9994"/>
    <cellStyle name="Normal 12 12 2 2" xfId="9995"/>
    <cellStyle name="Normal 12 12 2 2 2" xfId="9996"/>
    <cellStyle name="Normal 12 12 2 2 3" xfId="9997"/>
    <cellStyle name="Normal 12 12 2 2 4" xfId="9998"/>
    <cellStyle name="Normal 12 12 2 3" xfId="9999"/>
    <cellStyle name="Normal 12 12 2 4" xfId="10000"/>
    <cellStyle name="Normal 12 12 2 5" xfId="10001"/>
    <cellStyle name="Normal 12 12 3" xfId="10002"/>
    <cellStyle name="Normal 12 12 3 2" xfId="10003"/>
    <cellStyle name="Normal 12 12 3 3" xfId="10004"/>
    <cellStyle name="Normal 12 12 3 4" xfId="10005"/>
    <cellStyle name="Normal 12 12 4" xfId="10006"/>
    <cellStyle name="Normal 12 12 5" xfId="10007"/>
    <cellStyle name="Normal 12 12 6" xfId="10008"/>
    <cellStyle name="Normal 12 13" xfId="10009"/>
    <cellStyle name="Normal 12 13 2" xfId="10010"/>
    <cellStyle name="Normal 12 13 2 2" xfId="10011"/>
    <cellStyle name="Normal 12 13 2 2 2" xfId="10012"/>
    <cellStyle name="Normal 12 13 2 2 3" xfId="10013"/>
    <cellStyle name="Normal 12 13 2 2 4" xfId="10014"/>
    <cellStyle name="Normal 12 13 2 3" xfId="10015"/>
    <cellStyle name="Normal 12 13 2 4" xfId="10016"/>
    <cellStyle name="Normal 12 13 2 5" xfId="10017"/>
    <cellStyle name="Normal 12 13 3" xfId="10018"/>
    <cellStyle name="Normal 12 13 3 2" xfId="10019"/>
    <cellStyle name="Normal 12 13 3 3" xfId="10020"/>
    <cellStyle name="Normal 12 13 3 4" xfId="10021"/>
    <cellStyle name="Normal 12 13 4" xfId="10022"/>
    <cellStyle name="Normal 12 13 5" xfId="10023"/>
    <cellStyle name="Normal 12 13 6" xfId="10024"/>
    <cellStyle name="Normal 12 14" xfId="10025"/>
    <cellStyle name="Normal 12 14 2" xfId="10026"/>
    <cellStyle name="Normal 12 14 3" xfId="10027"/>
    <cellStyle name="Normal 12 14 4" xfId="10028"/>
    <cellStyle name="Normal 12 2" xfId="10029"/>
    <cellStyle name="Normal 12 2 2" xfId="10030"/>
    <cellStyle name="Normal 12 2 3" xfId="10031"/>
    <cellStyle name="Normal 12 2 3 2" xfId="10032"/>
    <cellStyle name="Normal 12 2 3 2 2" xfId="10033"/>
    <cellStyle name="Normal 12 2 3 2 2 2" xfId="10034"/>
    <cellStyle name="Normal 12 2 3 2 2 3" xfId="10035"/>
    <cellStyle name="Normal 12 2 3 2 2 4" xfId="10036"/>
    <cellStyle name="Normal 12 2 3 2 3" xfId="10037"/>
    <cellStyle name="Normal 12 2 3 2 4" xfId="10038"/>
    <cellStyle name="Normal 12 2 3 2 5" xfId="10039"/>
    <cellStyle name="Normal 12 2 3 3" xfId="10040"/>
    <cellStyle name="Normal 12 2 3 3 2" xfId="10041"/>
    <cellStyle name="Normal 12 2 3 3 3" xfId="10042"/>
    <cellStyle name="Normal 12 2 3 3 4" xfId="10043"/>
    <cellStyle name="Normal 12 2 3 4" xfId="10044"/>
    <cellStyle name="Normal 12 2 3 5" xfId="10045"/>
    <cellStyle name="Normal 12 2 3 6" xfId="10046"/>
    <cellStyle name="Normal 12 3" xfId="10047"/>
    <cellStyle name="Normal 12 3 2" xfId="10048"/>
    <cellStyle name="Normal 12 3 2 2" xfId="10049"/>
    <cellStyle name="Normal 12 3 2 2 2" xfId="10050"/>
    <cellStyle name="Normal 12 3 2 2 2 2" xfId="10051"/>
    <cellStyle name="Normal 12 3 2 2 2 3" xfId="10052"/>
    <cellStyle name="Normal 12 3 2 2 2 4" xfId="10053"/>
    <cellStyle name="Normal 12 3 2 2 3" xfId="10054"/>
    <cellStyle name="Normal 12 3 2 2 4" xfId="10055"/>
    <cellStyle name="Normal 12 3 2 2 5" xfId="10056"/>
    <cellStyle name="Normal 12 3 2 3" xfId="10057"/>
    <cellStyle name="Normal 12 3 2 4" xfId="10058"/>
    <cellStyle name="Normal 12 3 2 4 2" xfId="10059"/>
    <cellStyle name="Normal 12 3 2 4 3" xfId="10060"/>
    <cellStyle name="Normal 12 3 2 4 4" xfId="10061"/>
    <cellStyle name="Normal 12 3 2 5" xfId="10062"/>
    <cellStyle name="Normal 12 3 2 6" xfId="10063"/>
    <cellStyle name="Normal 12 3 2 7" xfId="10064"/>
    <cellStyle name="Normal 12 4" xfId="10065"/>
    <cellStyle name="Normal 12 4 2" xfId="10066"/>
    <cellStyle name="Normal 12 4 2 2" xfId="10067"/>
    <cellStyle name="Normal 12 4 2 2 2" xfId="10068"/>
    <cellStyle name="Normal 12 4 2 2 3" xfId="10069"/>
    <cellStyle name="Normal 12 4 2 2 4" xfId="10070"/>
    <cellStyle name="Normal 12 4 2 3" xfId="10071"/>
    <cellStyle name="Normal 12 4 2 4" xfId="10072"/>
    <cellStyle name="Normal 12 4 2 5" xfId="10073"/>
    <cellStyle name="Normal 12 4 3" xfId="10074"/>
    <cellStyle name="Normal 12 4 4" xfId="10075"/>
    <cellStyle name="Normal 12 4 4 2" xfId="10076"/>
    <cellStyle name="Normal 12 4 4 3" xfId="10077"/>
    <cellStyle name="Normal 12 4 4 4" xfId="10078"/>
    <cellStyle name="Normal 12 4 5" xfId="10079"/>
    <cellStyle name="Normal 12 4 6" xfId="10080"/>
    <cellStyle name="Normal 12 4 7" xfId="10081"/>
    <cellStyle name="Normal 12 5" xfId="10082"/>
    <cellStyle name="Normal 12 5 2" xfId="10083"/>
    <cellStyle name="Normal 12 5 2 2" xfId="10084"/>
    <cellStyle name="Normal 12 5 2 2 2" xfId="10085"/>
    <cellStyle name="Normal 12 5 2 2 3" xfId="10086"/>
    <cellStyle name="Normal 12 5 2 2 4" xfId="10087"/>
    <cellStyle name="Normal 12 5 2 3" xfId="10088"/>
    <cellStyle name="Normal 12 5 2 4" xfId="10089"/>
    <cellStyle name="Normal 12 5 2 5" xfId="10090"/>
    <cellStyle name="Normal 12 5 3" xfId="10091"/>
    <cellStyle name="Normal 12 5 4" xfId="10092"/>
    <cellStyle name="Normal 12 5 4 2" xfId="10093"/>
    <cellStyle name="Normal 12 5 4 3" xfId="10094"/>
    <cellStyle name="Normal 12 5 4 4" xfId="10095"/>
    <cellStyle name="Normal 12 5 5" xfId="10096"/>
    <cellStyle name="Normal 12 5 6" xfId="10097"/>
    <cellStyle name="Normal 12 5 7" xfId="10098"/>
    <cellStyle name="Normal 12 6" xfId="10099"/>
    <cellStyle name="Normal 12 6 2" xfId="10100"/>
    <cellStyle name="Normal 12 6 2 2" xfId="10101"/>
    <cellStyle name="Normal 12 6 2 2 2" xfId="10102"/>
    <cellStyle name="Normal 12 6 2 2 3" xfId="10103"/>
    <cellStyle name="Normal 12 6 2 2 4" xfId="10104"/>
    <cellStyle name="Normal 12 6 2 3" xfId="10105"/>
    <cellStyle name="Normal 12 6 2 4" xfId="10106"/>
    <cellStyle name="Normal 12 6 2 5" xfId="10107"/>
    <cellStyle name="Normal 12 6 3" xfId="10108"/>
    <cellStyle name="Normal 12 6 4" xfId="10109"/>
    <cellStyle name="Normal 12 6 4 2" xfId="10110"/>
    <cellStyle name="Normal 12 6 4 3" xfId="10111"/>
    <cellStyle name="Normal 12 6 4 4" xfId="10112"/>
    <cellStyle name="Normal 12 6 5" xfId="10113"/>
    <cellStyle name="Normal 12 6 6" xfId="10114"/>
    <cellStyle name="Normal 12 6 7" xfId="10115"/>
    <cellStyle name="Normal 12 7" xfId="10116"/>
    <cellStyle name="Normal 12 7 2" xfId="10117"/>
    <cellStyle name="Normal 12 7 2 2" xfId="10118"/>
    <cellStyle name="Normal 12 7 2 2 2" xfId="10119"/>
    <cellStyle name="Normal 12 7 2 2 3" xfId="10120"/>
    <cellStyle name="Normal 12 7 2 2 4" xfId="10121"/>
    <cellStyle name="Normal 12 7 2 3" xfId="10122"/>
    <cellStyle name="Normal 12 7 2 4" xfId="10123"/>
    <cellStyle name="Normal 12 7 2 5" xfId="10124"/>
    <cellStyle name="Normal 12 7 3" xfId="10125"/>
    <cellStyle name="Normal 12 7 4" xfId="10126"/>
    <cellStyle name="Normal 12 7 4 2" xfId="10127"/>
    <cellStyle name="Normal 12 7 4 3" xfId="10128"/>
    <cellStyle name="Normal 12 7 4 4" xfId="10129"/>
    <cellStyle name="Normal 12 7 5" xfId="10130"/>
    <cellStyle name="Normal 12 7 6" xfId="10131"/>
    <cellStyle name="Normal 12 7 7" xfId="10132"/>
    <cellStyle name="Normal 12 8" xfId="10133"/>
    <cellStyle name="Normal 12 8 2" xfId="10134"/>
    <cellStyle name="Normal 12 8 2 2" xfId="10135"/>
    <cellStyle name="Normal 12 8 2 2 2" xfId="10136"/>
    <cellStyle name="Normal 12 8 2 2 3" xfId="10137"/>
    <cellStyle name="Normal 12 8 2 2 4" xfId="10138"/>
    <cellStyle name="Normal 12 8 2 3" xfId="10139"/>
    <cellStyle name="Normal 12 8 2 4" xfId="10140"/>
    <cellStyle name="Normal 12 8 2 5" xfId="10141"/>
    <cellStyle name="Normal 12 8 3" xfId="10142"/>
    <cellStyle name="Normal 12 8 3 2" xfId="10143"/>
    <cellStyle name="Normal 12 8 3 3" xfId="10144"/>
    <cellStyle name="Normal 12 8 3 4" xfId="10145"/>
    <cellStyle name="Normal 12 8 4" xfId="10146"/>
    <cellStyle name="Normal 12 8 5" xfId="10147"/>
    <cellStyle name="Normal 12 8 6" xfId="10148"/>
    <cellStyle name="Normal 12 9" xfId="10149"/>
    <cellStyle name="Normal 12 9 2" xfId="10150"/>
    <cellStyle name="Normal 12 9 2 2" xfId="10151"/>
    <cellStyle name="Normal 12 9 2 2 2" xfId="10152"/>
    <cellStyle name="Normal 12 9 2 2 3" xfId="10153"/>
    <cellStyle name="Normal 12 9 2 2 4" xfId="10154"/>
    <cellStyle name="Normal 12 9 2 3" xfId="10155"/>
    <cellStyle name="Normal 12 9 2 4" xfId="10156"/>
    <cellStyle name="Normal 12 9 2 5" xfId="10157"/>
    <cellStyle name="Normal 12 9 3" xfId="10158"/>
    <cellStyle name="Normal 12 9 3 2" xfId="10159"/>
    <cellStyle name="Normal 12 9 3 3" xfId="10160"/>
    <cellStyle name="Normal 12 9 3 4" xfId="10161"/>
    <cellStyle name="Normal 12 9 4" xfId="10162"/>
    <cellStyle name="Normal 12 9 5" xfId="10163"/>
    <cellStyle name="Normal 12 9 6" xfId="10164"/>
    <cellStyle name="Normal 120" xfId="10165"/>
    <cellStyle name="Normal 121" xfId="3"/>
    <cellStyle name="Normal 121 2" xfId="21410"/>
    <cellStyle name="Normal 122" xfId="20960"/>
    <cellStyle name="Normal 13" xfId="10166"/>
    <cellStyle name="Normal 13 10" xfId="10167"/>
    <cellStyle name="Normal 13 11" xfId="10168"/>
    <cellStyle name="Normal 13 11 2" xfId="10169"/>
    <cellStyle name="Normal 13 11 2 2" xfId="10170"/>
    <cellStyle name="Normal 13 11 2 2 2" xfId="10171"/>
    <cellStyle name="Normal 13 11 2 2 3" xfId="10172"/>
    <cellStyle name="Normal 13 11 2 2 4" xfId="10173"/>
    <cellStyle name="Normal 13 11 2 3" xfId="10174"/>
    <cellStyle name="Normal 13 11 2 4" xfId="10175"/>
    <cellStyle name="Normal 13 11 2 5" xfId="10176"/>
    <cellStyle name="Normal 13 11 3" xfId="10177"/>
    <cellStyle name="Normal 13 11 3 2" xfId="10178"/>
    <cellStyle name="Normal 13 11 3 3" xfId="10179"/>
    <cellStyle name="Normal 13 11 3 4" xfId="10180"/>
    <cellStyle name="Normal 13 11 4" xfId="10181"/>
    <cellStyle name="Normal 13 11 5" xfId="10182"/>
    <cellStyle name="Normal 13 11 6" xfId="10183"/>
    <cellStyle name="Normal 13 12" xfId="10184"/>
    <cellStyle name="Normal 13 12 2" xfId="10185"/>
    <cellStyle name="Normal 13 12 2 2" xfId="10186"/>
    <cellStyle name="Normal 13 12 2 2 2" xfId="10187"/>
    <cellStyle name="Normal 13 12 2 2 3" xfId="10188"/>
    <cellStyle name="Normal 13 12 2 2 4" xfId="10189"/>
    <cellStyle name="Normal 13 12 2 3" xfId="10190"/>
    <cellStyle name="Normal 13 12 2 4" xfId="10191"/>
    <cellStyle name="Normal 13 12 2 5" xfId="10192"/>
    <cellStyle name="Normal 13 12 3" xfId="10193"/>
    <cellStyle name="Normal 13 12 3 2" xfId="10194"/>
    <cellStyle name="Normal 13 12 3 3" xfId="10195"/>
    <cellStyle name="Normal 13 12 3 4" xfId="10196"/>
    <cellStyle name="Normal 13 12 4" xfId="10197"/>
    <cellStyle name="Normal 13 12 5" xfId="10198"/>
    <cellStyle name="Normal 13 12 6" xfId="10199"/>
    <cellStyle name="Normal 13 13" xfId="10200"/>
    <cellStyle name="Normal 13 13 2" xfId="10201"/>
    <cellStyle name="Normal 13 13 3" xfId="10202"/>
    <cellStyle name="Normal 13 13 4" xfId="10203"/>
    <cellStyle name="Normal 13 2" xfId="10204"/>
    <cellStyle name="Normal 13 2 2" xfId="10205"/>
    <cellStyle name="Normal 13 2 3" xfId="10206"/>
    <cellStyle name="Normal 13 2 3 2" xfId="10207"/>
    <cellStyle name="Normal 13 2 3 2 2" xfId="10208"/>
    <cellStyle name="Normal 13 2 3 2 2 2" xfId="10209"/>
    <cellStyle name="Normal 13 2 3 2 2 3" xfId="10210"/>
    <cellStyle name="Normal 13 2 3 2 2 4" xfId="10211"/>
    <cellStyle name="Normal 13 2 3 2 3" xfId="10212"/>
    <cellStyle name="Normal 13 2 3 2 4" xfId="10213"/>
    <cellStyle name="Normal 13 2 3 2 5" xfId="10214"/>
    <cellStyle name="Normal 13 2 3 3" xfId="10215"/>
    <cellStyle name="Normal 13 2 3 3 2" xfId="10216"/>
    <cellStyle name="Normal 13 2 3 3 3" xfId="10217"/>
    <cellStyle name="Normal 13 2 3 3 4" xfId="10218"/>
    <cellStyle name="Normal 13 2 3 4" xfId="10219"/>
    <cellStyle name="Normal 13 2 3 5" xfId="10220"/>
    <cellStyle name="Normal 13 2 3 6" xfId="10221"/>
    <cellStyle name="Normal 13 3" xfId="10222"/>
    <cellStyle name="Normal 13 3 2" xfId="10223"/>
    <cellStyle name="Normal 13 3 2 2" xfId="10224"/>
    <cellStyle name="Normal 13 4" xfId="10225"/>
    <cellStyle name="Normal 13 4 2" xfId="10226"/>
    <cellStyle name="Normal 13 5" xfId="10227"/>
    <cellStyle name="Normal 13 5 2" xfId="10228"/>
    <cellStyle name="Normal 13 6" xfId="10229"/>
    <cellStyle name="Normal 13 6 2" xfId="10230"/>
    <cellStyle name="Normal 13 7" xfId="10231"/>
    <cellStyle name="Normal 13 7 2" xfId="10232"/>
    <cellStyle name="Normal 13 8" xfId="10233"/>
    <cellStyle name="Normal 13 9" xfId="10234"/>
    <cellStyle name="Normal 14" xfId="10235"/>
    <cellStyle name="Normal 14 2" xfId="10236"/>
    <cellStyle name="Normal 14 2 2" xfId="10237"/>
    <cellStyle name="Normal 14 2 3" xfId="10238"/>
    <cellStyle name="Normal 14 2 3 2" xfId="10239"/>
    <cellStyle name="Normal 14 2 3 2 2" xfId="10240"/>
    <cellStyle name="Normal 14 2 3 2 2 2" xfId="10241"/>
    <cellStyle name="Normal 14 2 3 2 2 3" xfId="10242"/>
    <cellStyle name="Normal 14 2 3 2 2 4" xfId="10243"/>
    <cellStyle name="Normal 14 2 3 2 3" xfId="10244"/>
    <cellStyle name="Normal 14 2 3 2 4" xfId="10245"/>
    <cellStyle name="Normal 14 2 3 2 5" xfId="10246"/>
    <cellStyle name="Normal 14 2 3 3" xfId="10247"/>
    <cellStyle name="Normal 14 2 3 4" xfId="10248"/>
    <cellStyle name="Normal 14 2 3 4 2" xfId="10249"/>
    <cellStyle name="Normal 14 2 3 4 3" xfId="10250"/>
    <cellStyle name="Normal 14 2 3 4 4" xfId="10251"/>
    <cellStyle name="Normal 14 2 3 5" xfId="10252"/>
    <cellStyle name="Normal 14 2 3 6" xfId="10253"/>
    <cellStyle name="Normal 14 2 3 7" xfId="10254"/>
    <cellStyle name="Normal 14 2 4" xfId="10255"/>
    <cellStyle name="Normal 14 2 4 2" xfId="10256"/>
    <cellStyle name="Normal 14 2 4 3" xfId="10257"/>
    <cellStyle name="Normal 14 2 4 4" xfId="10258"/>
    <cellStyle name="Normal 14 3" xfId="10259"/>
    <cellStyle name="Normal 14 3 2" xfId="10260"/>
    <cellStyle name="Normal 14 3 2 2" xfId="10261"/>
    <cellStyle name="Normal 14 3 2 2 2" xfId="10262"/>
    <cellStyle name="Normal 14 3 2 2 2 2" xfId="10263"/>
    <cellStyle name="Normal 14 3 2 2 2 3" xfId="10264"/>
    <cellStyle name="Normal 14 3 2 2 2 4" xfId="10265"/>
    <cellStyle name="Normal 14 3 2 2 3" xfId="10266"/>
    <cellStyle name="Normal 14 3 2 2 4" xfId="10267"/>
    <cellStyle name="Normal 14 3 2 2 5" xfId="10268"/>
    <cellStyle name="Normal 14 3 2 3" xfId="10269"/>
    <cellStyle name="Normal 14 3 2 4" xfId="10270"/>
    <cellStyle name="Normal 14 3 2 4 2" xfId="10271"/>
    <cellStyle name="Normal 14 3 2 4 3" xfId="10272"/>
    <cellStyle name="Normal 14 3 2 4 4" xfId="10273"/>
    <cellStyle name="Normal 14 3 2 5" xfId="10274"/>
    <cellStyle name="Normal 14 3 2 6" xfId="10275"/>
    <cellStyle name="Normal 14 3 2 7" xfId="10276"/>
    <cellStyle name="Normal 14 4" xfId="10277"/>
    <cellStyle name="Normal 14 4 2" xfId="10278"/>
    <cellStyle name="Normal 14 4 2 2" xfId="10279"/>
    <cellStyle name="Normal 14 4 2 2 2" xfId="10280"/>
    <cellStyle name="Normal 14 4 2 2 3" xfId="10281"/>
    <cellStyle name="Normal 14 4 2 2 4" xfId="10282"/>
    <cellStyle name="Normal 14 4 2 3" xfId="10283"/>
    <cellStyle name="Normal 14 4 2 4" xfId="10284"/>
    <cellStyle name="Normal 14 4 2 5" xfId="10285"/>
    <cellStyle name="Normal 14 4 3" xfId="10286"/>
    <cellStyle name="Normal 14 4 4" xfId="10287"/>
    <cellStyle name="Normal 14 4 4 2" xfId="10288"/>
    <cellStyle name="Normal 14 4 4 3" xfId="10289"/>
    <cellStyle name="Normal 14 4 4 4" xfId="10290"/>
    <cellStyle name="Normal 14 4 5" xfId="10291"/>
    <cellStyle name="Normal 14 4 6" xfId="10292"/>
    <cellStyle name="Normal 14 4 7" xfId="10293"/>
    <cellStyle name="Normal 14 5" xfId="10294"/>
    <cellStyle name="Normal 14 5 2" xfId="10295"/>
    <cellStyle name="Normal 14 5 2 2" xfId="10296"/>
    <cellStyle name="Normal 14 5 2 2 2" xfId="10297"/>
    <cellStyle name="Normal 14 5 2 2 3" xfId="10298"/>
    <cellStyle name="Normal 14 5 2 2 4" xfId="10299"/>
    <cellStyle name="Normal 14 5 2 3" xfId="10300"/>
    <cellStyle name="Normal 14 5 2 4" xfId="10301"/>
    <cellStyle name="Normal 14 5 2 5" xfId="10302"/>
    <cellStyle name="Normal 14 5 3" xfId="10303"/>
    <cellStyle name="Normal 14 5 3 2" xfId="10304"/>
    <cellStyle name="Normal 14 5 3 3" xfId="10305"/>
    <cellStyle name="Normal 14 5 3 4" xfId="10306"/>
    <cellStyle name="Normal 14 5 4" xfId="10307"/>
    <cellStyle name="Normal 14 5 5" xfId="10308"/>
    <cellStyle name="Normal 14 5 6" xfId="10309"/>
    <cellStyle name="Normal 14 6" xfId="10310"/>
    <cellStyle name="Normal 14 6 2" xfId="10311"/>
    <cellStyle name="Normal 14 6 3" xfId="10312"/>
    <cellStyle name="Normal 14 6 4" xfId="10313"/>
    <cellStyle name="Normal 15" xfId="10314"/>
    <cellStyle name="Normal 15 10" xfId="10315"/>
    <cellStyle name="Normal 15 11" xfId="10316"/>
    <cellStyle name="Normal 15 11 2" xfId="10317"/>
    <cellStyle name="Normal 15 11 2 2" xfId="10318"/>
    <cellStyle name="Normal 15 11 2 2 2" xfId="10319"/>
    <cellStyle name="Normal 15 11 2 2 3" xfId="10320"/>
    <cellStyle name="Normal 15 11 2 2 4" xfId="10321"/>
    <cellStyle name="Normal 15 11 2 3" xfId="10322"/>
    <cellStyle name="Normal 15 11 2 4" xfId="10323"/>
    <cellStyle name="Normal 15 11 2 5" xfId="10324"/>
    <cellStyle name="Normal 15 11 3" xfId="10325"/>
    <cellStyle name="Normal 15 11 3 2" xfId="10326"/>
    <cellStyle name="Normal 15 11 3 3" xfId="10327"/>
    <cellStyle name="Normal 15 11 3 4" xfId="10328"/>
    <cellStyle name="Normal 15 11 4" xfId="10329"/>
    <cellStyle name="Normal 15 11 5" xfId="10330"/>
    <cellStyle name="Normal 15 11 6" xfId="10331"/>
    <cellStyle name="Normal 15 12" xfId="10332"/>
    <cellStyle name="Normal 15 12 2" xfId="10333"/>
    <cellStyle name="Normal 15 12 2 2" xfId="10334"/>
    <cellStyle name="Normal 15 12 2 2 2" xfId="10335"/>
    <cellStyle name="Normal 15 12 2 2 3" xfId="10336"/>
    <cellStyle name="Normal 15 12 2 2 4" xfId="10337"/>
    <cellStyle name="Normal 15 12 2 3" xfId="10338"/>
    <cellStyle name="Normal 15 12 2 4" xfId="10339"/>
    <cellStyle name="Normal 15 12 2 5" xfId="10340"/>
    <cellStyle name="Normal 15 12 3" xfId="10341"/>
    <cellStyle name="Normal 15 12 3 2" xfId="10342"/>
    <cellStyle name="Normal 15 12 3 3" xfId="10343"/>
    <cellStyle name="Normal 15 12 3 4" xfId="10344"/>
    <cellStyle name="Normal 15 12 4" xfId="10345"/>
    <cellStyle name="Normal 15 12 5" xfId="10346"/>
    <cellStyle name="Normal 15 12 6" xfId="10347"/>
    <cellStyle name="Normal 15 13" xfId="10348"/>
    <cellStyle name="Normal 15 13 2" xfId="10349"/>
    <cellStyle name="Normal 15 13 3" xfId="10350"/>
    <cellStyle name="Normal 15 13 4" xfId="10351"/>
    <cellStyle name="Normal 15 2" xfId="10352"/>
    <cellStyle name="Normal 15 2 2" xfId="10353"/>
    <cellStyle name="Normal 15 2 3" xfId="10354"/>
    <cellStyle name="Normal 15 2 3 2" xfId="10355"/>
    <cellStyle name="Normal 15 2 3 2 2" xfId="10356"/>
    <cellStyle name="Normal 15 2 3 2 2 2" xfId="10357"/>
    <cellStyle name="Normal 15 2 3 2 2 3" xfId="10358"/>
    <cellStyle name="Normal 15 2 3 2 2 4" xfId="10359"/>
    <cellStyle name="Normal 15 2 3 2 3" xfId="10360"/>
    <cellStyle name="Normal 15 2 3 2 4" xfId="10361"/>
    <cellStyle name="Normal 15 2 3 2 5" xfId="10362"/>
    <cellStyle name="Normal 15 2 3 3" xfId="10363"/>
    <cellStyle name="Normal 15 2 3 3 2" xfId="10364"/>
    <cellStyle name="Normal 15 2 3 3 3" xfId="10365"/>
    <cellStyle name="Normal 15 2 3 3 4" xfId="10366"/>
    <cellStyle name="Normal 15 2 3 4" xfId="10367"/>
    <cellStyle name="Normal 15 2 3 5" xfId="10368"/>
    <cellStyle name="Normal 15 2 3 6" xfId="10369"/>
    <cellStyle name="Normal 15 3" xfId="10370"/>
    <cellStyle name="Normal 15 3 2" xfId="10371"/>
    <cellStyle name="Normal 15 3 2 2" xfId="10372"/>
    <cellStyle name="Normal 15 4" xfId="10373"/>
    <cellStyle name="Normal 15 4 2" xfId="10374"/>
    <cellStyle name="Normal 15 5" xfId="10375"/>
    <cellStyle name="Normal 15 6" xfId="10376"/>
    <cellStyle name="Normal 15 7" xfId="10377"/>
    <cellStyle name="Normal 15 8" xfId="10378"/>
    <cellStyle name="Normal 15 9" xfId="10379"/>
    <cellStyle name="Normal 16" xfId="10380"/>
    <cellStyle name="Normal 16 10" xfId="10381"/>
    <cellStyle name="Normal 16 10 2" xfId="10382"/>
    <cellStyle name="Normal 16 10 2 2" xfId="10383"/>
    <cellStyle name="Normal 16 10 2 2 2" xfId="10384"/>
    <cellStyle name="Normal 16 10 2 2 2 2" xfId="10385"/>
    <cellStyle name="Normal 16 10 2 2 2 3" xfId="10386"/>
    <cellStyle name="Normal 16 10 2 2 2 4" xfId="10387"/>
    <cellStyle name="Normal 16 10 2 2 3" xfId="10388"/>
    <cellStyle name="Normal 16 10 2 2 4" xfId="10389"/>
    <cellStyle name="Normal 16 10 2 2 5" xfId="10390"/>
    <cellStyle name="Normal 16 10 2 3" xfId="10391"/>
    <cellStyle name="Normal 16 10 2 4" xfId="10392"/>
    <cellStyle name="Normal 16 10 2 4 2" xfId="10393"/>
    <cellStyle name="Normal 16 10 2 4 3" xfId="10394"/>
    <cellStyle name="Normal 16 10 2 4 4" xfId="10395"/>
    <cellStyle name="Normal 16 10 2 5" xfId="10396"/>
    <cellStyle name="Normal 16 10 2 6" xfId="10397"/>
    <cellStyle name="Normal 16 10 2 7" xfId="10398"/>
    <cellStyle name="Normal 16 11" xfId="10399"/>
    <cellStyle name="Normal 16 11 2" xfId="10400"/>
    <cellStyle name="Normal 16 11 2 2" xfId="10401"/>
    <cellStyle name="Normal 16 11 2 2 2" xfId="10402"/>
    <cellStyle name="Normal 16 11 2 2 2 2" xfId="10403"/>
    <cellStyle name="Normal 16 11 2 2 2 3" xfId="10404"/>
    <cellStyle name="Normal 16 11 2 2 2 4" xfId="10405"/>
    <cellStyle name="Normal 16 11 2 2 3" xfId="10406"/>
    <cellStyle name="Normal 16 11 2 2 4" xfId="10407"/>
    <cellStyle name="Normal 16 11 2 2 5" xfId="10408"/>
    <cellStyle name="Normal 16 11 2 3" xfId="10409"/>
    <cellStyle name="Normal 16 11 2 4" xfId="10410"/>
    <cellStyle name="Normal 16 11 2 4 2" xfId="10411"/>
    <cellStyle name="Normal 16 11 2 4 3" xfId="10412"/>
    <cellStyle name="Normal 16 11 2 4 4" xfId="10413"/>
    <cellStyle name="Normal 16 11 2 5" xfId="10414"/>
    <cellStyle name="Normal 16 11 2 6" xfId="10415"/>
    <cellStyle name="Normal 16 11 2 7" xfId="10416"/>
    <cellStyle name="Normal 16 12" xfId="10417"/>
    <cellStyle name="Normal 16 12 2" xfId="10418"/>
    <cellStyle name="Normal 16 13" xfId="10419"/>
    <cellStyle name="Normal 16 13 2" xfId="10420"/>
    <cellStyle name="Normal 16 14" xfId="10421"/>
    <cellStyle name="Normal 16 14 2" xfId="10422"/>
    <cellStyle name="Normal 16 15" xfId="10423"/>
    <cellStyle name="Normal 16 15 2" xfId="10424"/>
    <cellStyle name="Normal 16 16" xfId="10425"/>
    <cellStyle name="Normal 16 16 2" xfId="10426"/>
    <cellStyle name="Normal 16 17" xfId="10427"/>
    <cellStyle name="Normal 16 17 2" xfId="10428"/>
    <cellStyle name="Normal 16 18" xfId="10429"/>
    <cellStyle name="Normal 16 18 2" xfId="10430"/>
    <cellStyle name="Normal 16 19" xfId="10431"/>
    <cellStyle name="Normal 16 19 2" xfId="10432"/>
    <cellStyle name="Normal 16 2" xfId="10433"/>
    <cellStyle name="Normal 16 2 2" xfId="10434"/>
    <cellStyle name="Normal 16 2 3" xfId="10435"/>
    <cellStyle name="Normal 16 2 3 2" xfId="10436"/>
    <cellStyle name="Normal 16 2 3 2 2" xfId="10437"/>
    <cellStyle name="Normal 16 2 3 2 2 2" xfId="10438"/>
    <cellStyle name="Normal 16 2 3 2 2 3" xfId="10439"/>
    <cellStyle name="Normal 16 2 3 2 2 4" xfId="10440"/>
    <cellStyle name="Normal 16 2 3 2 3" xfId="10441"/>
    <cellStyle name="Normal 16 2 3 2 4" xfId="10442"/>
    <cellStyle name="Normal 16 2 3 2 5" xfId="10443"/>
    <cellStyle name="Normal 16 2 3 3" xfId="10444"/>
    <cellStyle name="Normal 16 2 3 3 2" xfId="10445"/>
    <cellStyle name="Normal 16 2 3 3 3" xfId="10446"/>
    <cellStyle name="Normal 16 2 3 3 4" xfId="10447"/>
    <cellStyle name="Normal 16 2 3 4" xfId="10448"/>
    <cellStyle name="Normal 16 2 3 5" xfId="10449"/>
    <cellStyle name="Normal 16 2 3 6" xfId="10450"/>
    <cellStyle name="Normal 16 2 4" xfId="10451"/>
    <cellStyle name="Normal 16 2 4 2" xfId="10452"/>
    <cellStyle name="Normal 16 2 4 3" xfId="10453"/>
    <cellStyle name="Normal 16 2 4 4" xfId="10454"/>
    <cellStyle name="Normal 16 20" xfId="10455"/>
    <cellStyle name="Normal 16 20 2" xfId="10456"/>
    <cellStyle name="Normal 16 20 2 2" xfId="10457"/>
    <cellStyle name="Normal 16 20 2 2 2" xfId="10458"/>
    <cellStyle name="Normal 16 20 2 2 3" xfId="10459"/>
    <cellStyle name="Normal 16 20 2 2 4" xfId="10460"/>
    <cellStyle name="Normal 16 20 2 3" xfId="10461"/>
    <cellStyle name="Normal 16 20 2 4" xfId="10462"/>
    <cellStyle name="Normal 16 20 2 5" xfId="10463"/>
    <cellStyle name="Normal 16 20 3" xfId="10464"/>
    <cellStyle name="Normal 16 20 3 2" xfId="10465"/>
    <cellStyle name="Normal 16 20 3 3" xfId="10466"/>
    <cellStyle name="Normal 16 20 3 4" xfId="10467"/>
    <cellStyle name="Normal 16 20 4" xfId="10468"/>
    <cellStyle name="Normal 16 20 5" xfId="10469"/>
    <cellStyle name="Normal 16 20 6" xfId="10470"/>
    <cellStyle name="Normal 16 21" xfId="10471"/>
    <cellStyle name="Normal 16 21 2" xfId="10472"/>
    <cellStyle name="Normal 16 21 3" xfId="10473"/>
    <cellStyle name="Normal 16 21 4" xfId="10474"/>
    <cellStyle name="Normal 16 3" xfId="10475"/>
    <cellStyle name="Normal 16 3 2" xfId="10476"/>
    <cellStyle name="Normal 16 3 2 2" xfId="10477"/>
    <cellStyle name="Normal 16 3 2 2 2" xfId="10478"/>
    <cellStyle name="Normal 16 3 2 2 2 2" xfId="10479"/>
    <cellStyle name="Normal 16 3 2 2 2 3" xfId="10480"/>
    <cellStyle name="Normal 16 3 2 2 2 4" xfId="10481"/>
    <cellStyle name="Normal 16 3 2 2 3" xfId="10482"/>
    <cellStyle name="Normal 16 3 2 2 4" xfId="10483"/>
    <cellStyle name="Normal 16 3 2 2 5" xfId="10484"/>
    <cellStyle name="Normal 16 3 2 3" xfId="10485"/>
    <cellStyle name="Normal 16 3 2 4" xfId="10486"/>
    <cellStyle name="Normal 16 3 2 4 2" xfId="10487"/>
    <cellStyle name="Normal 16 3 2 4 3" xfId="10488"/>
    <cellStyle name="Normal 16 3 2 4 4" xfId="10489"/>
    <cellStyle name="Normal 16 3 2 5" xfId="10490"/>
    <cellStyle name="Normal 16 3 2 6" xfId="10491"/>
    <cellStyle name="Normal 16 3 2 7" xfId="10492"/>
    <cellStyle name="Normal 16 4" xfId="10493"/>
    <cellStyle name="Normal 16 4 2" xfId="10494"/>
    <cellStyle name="Normal 16 4 2 2" xfId="10495"/>
    <cellStyle name="Normal 16 4 2 2 2" xfId="10496"/>
    <cellStyle name="Normal 16 4 2 2 2 2" xfId="10497"/>
    <cellStyle name="Normal 16 4 2 2 2 3" xfId="10498"/>
    <cellStyle name="Normal 16 4 2 2 2 4" xfId="10499"/>
    <cellStyle name="Normal 16 4 2 2 3" xfId="10500"/>
    <cellStyle name="Normal 16 4 2 2 4" xfId="10501"/>
    <cellStyle name="Normal 16 4 2 2 5" xfId="10502"/>
    <cellStyle name="Normal 16 4 2 3" xfId="10503"/>
    <cellStyle name="Normal 16 4 2 4" xfId="10504"/>
    <cellStyle name="Normal 16 4 2 4 2" xfId="10505"/>
    <cellStyle name="Normal 16 4 2 4 3" xfId="10506"/>
    <cellStyle name="Normal 16 4 2 4 4" xfId="10507"/>
    <cellStyle name="Normal 16 4 2 5" xfId="10508"/>
    <cellStyle name="Normal 16 4 2 6" xfId="10509"/>
    <cellStyle name="Normal 16 4 2 7" xfId="10510"/>
    <cellStyle name="Normal 16 5" xfId="10511"/>
    <cellStyle name="Normal 16 5 2" xfId="10512"/>
    <cellStyle name="Normal 16 5 2 2" xfId="10513"/>
    <cellStyle name="Normal 16 5 2 2 2" xfId="10514"/>
    <cellStyle name="Normal 16 5 2 2 2 2" xfId="10515"/>
    <cellStyle name="Normal 16 5 2 2 2 3" xfId="10516"/>
    <cellStyle name="Normal 16 5 2 2 2 4" xfId="10517"/>
    <cellStyle name="Normal 16 5 2 2 3" xfId="10518"/>
    <cellStyle name="Normal 16 5 2 2 4" xfId="10519"/>
    <cellStyle name="Normal 16 5 2 2 5" xfId="10520"/>
    <cellStyle name="Normal 16 5 2 3" xfId="10521"/>
    <cellStyle name="Normal 16 5 2 4" xfId="10522"/>
    <cellStyle name="Normal 16 5 2 4 2" xfId="10523"/>
    <cellStyle name="Normal 16 5 2 4 3" xfId="10524"/>
    <cellStyle name="Normal 16 5 2 4 4" xfId="10525"/>
    <cellStyle name="Normal 16 5 2 5" xfId="10526"/>
    <cellStyle name="Normal 16 5 2 6" xfId="10527"/>
    <cellStyle name="Normal 16 5 2 7" xfId="10528"/>
    <cellStyle name="Normal 16 6" xfId="10529"/>
    <cellStyle name="Normal 16 6 2" xfId="10530"/>
    <cellStyle name="Normal 16 6 2 2" xfId="10531"/>
    <cellStyle name="Normal 16 6 2 2 2" xfId="10532"/>
    <cellStyle name="Normal 16 6 2 2 2 2" xfId="10533"/>
    <cellStyle name="Normal 16 6 2 2 2 3" xfId="10534"/>
    <cellStyle name="Normal 16 6 2 2 2 4" xfId="10535"/>
    <cellStyle name="Normal 16 6 2 2 3" xfId="10536"/>
    <cellStyle name="Normal 16 6 2 2 4" xfId="10537"/>
    <cellStyle name="Normal 16 6 2 2 5" xfId="10538"/>
    <cellStyle name="Normal 16 6 2 3" xfId="10539"/>
    <cellStyle name="Normal 16 6 2 4" xfId="10540"/>
    <cellStyle name="Normal 16 6 2 4 2" xfId="10541"/>
    <cellStyle name="Normal 16 6 2 4 3" xfId="10542"/>
    <cellStyle name="Normal 16 6 2 4 4" xfId="10543"/>
    <cellStyle name="Normal 16 6 2 5" xfId="10544"/>
    <cellStyle name="Normal 16 6 2 6" xfId="10545"/>
    <cellStyle name="Normal 16 6 2 7" xfId="10546"/>
    <cellStyle name="Normal 16 7" xfId="10547"/>
    <cellStyle name="Normal 16 7 2" xfId="10548"/>
    <cellStyle name="Normal 16 7 2 2" xfId="10549"/>
    <cellStyle name="Normal 16 7 2 2 2" xfId="10550"/>
    <cellStyle name="Normal 16 7 2 2 2 2" xfId="10551"/>
    <cellStyle name="Normal 16 7 2 2 2 3" xfId="10552"/>
    <cellStyle name="Normal 16 7 2 2 2 4" xfId="10553"/>
    <cellStyle name="Normal 16 7 2 2 3" xfId="10554"/>
    <cellStyle name="Normal 16 7 2 2 4" xfId="10555"/>
    <cellStyle name="Normal 16 7 2 2 5" xfId="10556"/>
    <cellStyle name="Normal 16 7 2 3" xfId="10557"/>
    <cellStyle name="Normal 16 7 2 4" xfId="10558"/>
    <cellStyle name="Normal 16 7 2 4 2" xfId="10559"/>
    <cellStyle name="Normal 16 7 2 4 3" xfId="10560"/>
    <cellStyle name="Normal 16 7 2 4 4" xfId="10561"/>
    <cellStyle name="Normal 16 7 2 5" xfId="10562"/>
    <cellStyle name="Normal 16 7 2 6" xfId="10563"/>
    <cellStyle name="Normal 16 7 2 7" xfId="10564"/>
    <cellStyle name="Normal 16 8" xfId="10565"/>
    <cellStyle name="Normal 16 8 2" xfId="10566"/>
    <cellStyle name="Normal 16 8 2 2" xfId="10567"/>
    <cellStyle name="Normal 16 8 2 2 2" xfId="10568"/>
    <cellStyle name="Normal 16 8 2 2 2 2" xfId="10569"/>
    <cellStyle name="Normal 16 8 2 2 2 3" xfId="10570"/>
    <cellStyle name="Normal 16 8 2 2 2 4" xfId="10571"/>
    <cellStyle name="Normal 16 8 2 2 3" xfId="10572"/>
    <cellStyle name="Normal 16 8 2 2 4" xfId="10573"/>
    <cellStyle name="Normal 16 8 2 2 5" xfId="10574"/>
    <cellStyle name="Normal 16 8 2 3" xfId="10575"/>
    <cellStyle name="Normal 16 8 2 4" xfId="10576"/>
    <cellStyle name="Normal 16 8 2 4 2" xfId="10577"/>
    <cellStyle name="Normal 16 8 2 4 3" xfId="10578"/>
    <cellStyle name="Normal 16 8 2 4 4" xfId="10579"/>
    <cellStyle name="Normal 16 8 2 5" xfId="10580"/>
    <cellStyle name="Normal 16 8 2 6" xfId="10581"/>
    <cellStyle name="Normal 16 8 2 7" xfId="10582"/>
    <cellStyle name="Normal 16 9" xfId="10583"/>
    <cellStyle name="Normal 16 9 2" xfId="10584"/>
    <cellStyle name="Normal 16 9 2 2" xfId="10585"/>
    <cellStyle name="Normal 16 9 2 2 2" xfId="10586"/>
    <cellStyle name="Normal 16 9 2 2 2 2" xfId="10587"/>
    <cellStyle name="Normal 16 9 2 2 2 3" xfId="10588"/>
    <cellStyle name="Normal 16 9 2 2 2 4" xfId="10589"/>
    <cellStyle name="Normal 16 9 2 2 3" xfId="10590"/>
    <cellStyle name="Normal 16 9 2 2 4" xfId="10591"/>
    <cellStyle name="Normal 16 9 2 2 5" xfId="10592"/>
    <cellStyle name="Normal 16 9 2 3" xfId="10593"/>
    <cellStyle name="Normal 16 9 2 4" xfId="10594"/>
    <cellStyle name="Normal 16 9 2 4 2" xfId="10595"/>
    <cellStyle name="Normal 16 9 2 4 3" xfId="10596"/>
    <cellStyle name="Normal 16 9 2 4 4" xfId="10597"/>
    <cellStyle name="Normal 16 9 2 5" xfId="10598"/>
    <cellStyle name="Normal 16 9 2 6" xfId="10599"/>
    <cellStyle name="Normal 16 9 2 7" xfId="10600"/>
    <cellStyle name="Normal 17" xfId="10601"/>
    <cellStyle name="Normal 17 10" xfId="10602"/>
    <cellStyle name="Normal 17 10 2" xfId="10603"/>
    <cellStyle name="Normal 17 11" xfId="10604"/>
    <cellStyle name="Normal 17 11 2" xfId="10605"/>
    <cellStyle name="Normal 17 11 2 2" xfId="10606"/>
    <cellStyle name="Normal 17 11 2 2 2" xfId="10607"/>
    <cellStyle name="Normal 17 11 2 2 2 2" xfId="10608"/>
    <cellStyle name="Normal 17 11 2 2 2 3" xfId="10609"/>
    <cellStyle name="Normal 17 11 2 2 2 4" xfId="10610"/>
    <cellStyle name="Normal 17 11 2 2 3" xfId="10611"/>
    <cellStyle name="Normal 17 11 2 2 4" xfId="10612"/>
    <cellStyle name="Normal 17 11 2 2 5" xfId="10613"/>
    <cellStyle name="Normal 17 11 2 3" xfId="10614"/>
    <cellStyle name="Normal 17 11 2 4" xfId="10615"/>
    <cellStyle name="Normal 17 11 2 4 2" xfId="10616"/>
    <cellStyle name="Normal 17 11 2 4 3" xfId="10617"/>
    <cellStyle name="Normal 17 11 2 4 4" xfId="10618"/>
    <cellStyle name="Normal 17 11 2 5" xfId="10619"/>
    <cellStyle name="Normal 17 11 2 6" xfId="10620"/>
    <cellStyle name="Normal 17 11 2 7" xfId="10621"/>
    <cellStyle name="Normal 17 12" xfId="10622"/>
    <cellStyle name="Normal 17 12 2" xfId="10623"/>
    <cellStyle name="Normal 17 13" xfId="10624"/>
    <cellStyle name="Normal 17 14" xfId="10625"/>
    <cellStyle name="Normal 17 14 2" xfId="10626"/>
    <cellStyle name="Normal 17 14 2 2" xfId="10627"/>
    <cellStyle name="Normal 17 14 2 2 2" xfId="10628"/>
    <cellStyle name="Normal 17 14 2 2 3" xfId="10629"/>
    <cellStyle name="Normal 17 14 2 2 4" xfId="10630"/>
    <cellStyle name="Normal 17 14 2 3" xfId="10631"/>
    <cellStyle name="Normal 17 14 2 4" xfId="10632"/>
    <cellStyle name="Normal 17 14 2 5" xfId="10633"/>
    <cellStyle name="Normal 17 14 3" xfId="10634"/>
    <cellStyle name="Normal 17 14 3 2" xfId="10635"/>
    <cellStyle name="Normal 17 14 3 3" xfId="10636"/>
    <cellStyle name="Normal 17 14 3 4" xfId="10637"/>
    <cellStyle name="Normal 17 14 4" xfId="10638"/>
    <cellStyle name="Normal 17 14 5" xfId="10639"/>
    <cellStyle name="Normal 17 14 6" xfId="10640"/>
    <cellStyle name="Normal 17 15" xfId="10641"/>
    <cellStyle name="Normal 17 15 2" xfId="10642"/>
    <cellStyle name="Normal 17 15 3" xfId="10643"/>
    <cellStyle name="Normal 17 15 4" xfId="10644"/>
    <cellStyle name="Normal 17 2" xfId="10645"/>
    <cellStyle name="Normal 17 2 2" xfId="10646"/>
    <cellStyle name="Normal 17 2 3" xfId="10647"/>
    <cellStyle name="Normal 17 2 3 2" xfId="10648"/>
    <cellStyle name="Normal 17 2 3 2 2" xfId="10649"/>
    <cellStyle name="Normal 17 2 3 2 2 2" xfId="10650"/>
    <cellStyle name="Normal 17 2 3 2 2 3" xfId="10651"/>
    <cellStyle name="Normal 17 2 3 2 2 4" xfId="10652"/>
    <cellStyle name="Normal 17 2 3 2 3" xfId="10653"/>
    <cellStyle name="Normal 17 2 3 2 4" xfId="10654"/>
    <cellStyle name="Normal 17 2 3 2 5" xfId="10655"/>
    <cellStyle name="Normal 17 2 3 3" xfId="10656"/>
    <cellStyle name="Normal 17 2 3 3 2" xfId="10657"/>
    <cellStyle name="Normal 17 2 3 3 3" xfId="10658"/>
    <cellStyle name="Normal 17 2 3 3 4" xfId="10659"/>
    <cellStyle name="Normal 17 2 3 4" xfId="10660"/>
    <cellStyle name="Normal 17 2 3 5" xfId="10661"/>
    <cellStyle name="Normal 17 2 3 6" xfId="10662"/>
    <cellStyle name="Normal 17 3" xfId="10663"/>
    <cellStyle name="Normal 17 3 2" xfId="10664"/>
    <cellStyle name="Normal 17 3 2 2" xfId="10665"/>
    <cellStyle name="Normal 17 3 2 2 2" xfId="10666"/>
    <cellStyle name="Normal 17 3 2 2 2 2" xfId="10667"/>
    <cellStyle name="Normal 17 3 2 2 2 3" xfId="10668"/>
    <cellStyle name="Normal 17 3 2 2 2 4" xfId="10669"/>
    <cellStyle name="Normal 17 3 2 2 3" xfId="10670"/>
    <cellStyle name="Normal 17 3 2 2 4" xfId="10671"/>
    <cellStyle name="Normal 17 3 2 2 5" xfId="10672"/>
    <cellStyle name="Normal 17 3 2 3" xfId="10673"/>
    <cellStyle name="Normal 17 3 2 4" xfId="10674"/>
    <cellStyle name="Normal 17 3 2 4 2" xfId="10675"/>
    <cellStyle name="Normal 17 3 2 4 3" xfId="10676"/>
    <cellStyle name="Normal 17 3 2 4 4" xfId="10677"/>
    <cellStyle name="Normal 17 3 2 5" xfId="10678"/>
    <cellStyle name="Normal 17 3 2 6" xfId="10679"/>
    <cellStyle name="Normal 17 3 2 7" xfId="10680"/>
    <cellStyle name="Normal 17 4" xfId="10681"/>
    <cellStyle name="Normal 17 4 2" xfId="10682"/>
    <cellStyle name="Normal 17 4 2 2" xfId="10683"/>
    <cellStyle name="Normal 17 4 2 2 2" xfId="10684"/>
    <cellStyle name="Normal 17 4 2 2 2 2" xfId="10685"/>
    <cellStyle name="Normal 17 4 2 2 2 3" xfId="10686"/>
    <cellStyle name="Normal 17 4 2 2 2 4" xfId="10687"/>
    <cellStyle name="Normal 17 4 2 2 3" xfId="10688"/>
    <cellStyle name="Normal 17 4 2 2 4" xfId="10689"/>
    <cellStyle name="Normal 17 4 2 2 5" xfId="10690"/>
    <cellStyle name="Normal 17 4 2 3" xfId="10691"/>
    <cellStyle name="Normal 17 4 2 4" xfId="10692"/>
    <cellStyle name="Normal 17 4 2 4 2" xfId="10693"/>
    <cellStyle name="Normal 17 4 2 4 3" xfId="10694"/>
    <cellStyle name="Normal 17 4 2 4 4" xfId="10695"/>
    <cellStyle name="Normal 17 4 2 5" xfId="10696"/>
    <cellStyle name="Normal 17 4 2 6" xfId="10697"/>
    <cellStyle name="Normal 17 4 2 7" xfId="10698"/>
    <cellStyle name="Normal 17 5" xfId="10699"/>
    <cellStyle name="Normal 17 5 2" xfId="10700"/>
    <cellStyle name="Normal 17 5 2 2" xfId="10701"/>
    <cellStyle name="Normal 17 5 2 2 2" xfId="10702"/>
    <cellStyle name="Normal 17 5 2 2 2 2" xfId="10703"/>
    <cellStyle name="Normal 17 5 2 2 2 3" xfId="10704"/>
    <cellStyle name="Normal 17 5 2 2 2 4" xfId="10705"/>
    <cellStyle name="Normal 17 5 2 2 3" xfId="10706"/>
    <cellStyle name="Normal 17 5 2 2 4" xfId="10707"/>
    <cellStyle name="Normal 17 5 2 2 5" xfId="10708"/>
    <cellStyle name="Normal 17 5 2 3" xfId="10709"/>
    <cellStyle name="Normal 17 5 2 4" xfId="10710"/>
    <cellStyle name="Normal 17 5 2 4 2" xfId="10711"/>
    <cellStyle name="Normal 17 5 2 4 3" xfId="10712"/>
    <cellStyle name="Normal 17 5 2 4 4" xfId="10713"/>
    <cellStyle name="Normal 17 5 2 5" xfId="10714"/>
    <cellStyle name="Normal 17 5 2 6" xfId="10715"/>
    <cellStyle name="Normal 17 5 2 7" xfId="10716"/>
    <cellStyle name="Normal 17 6" xfId="10717"/>
    <cellStyle name="Normal 17 6 2" xfId="10718"/>
    <cellStyle name="Normal 17 7" xfId="10719"/>
    <cellStyle name="Normal 17 7 2" xfId="10720"/>
    <cellStyle name="Normal 17 8" xfId="10721"/>
    <cellStyle name="Normal 17 8 2" xfId="10722"/>
    <cellStyle name="Normal 17 9" xfId="10723"/>
    <cellStyle name="Normal 17 9 2" xfId="10724"/>
    <cellStyle name="Normal 18" xfId="10725"/>
    <cellStyle name="Normal 18 10" xfId="10726"/>
    <cellStyle name="Normal 18 2" xfId="10727"/>
    <cellStyle name="Normal 18 2 2" xfId="10728"/>
    <cellStyle name="Normal 18 2 2 2" xfId="10729"/>
    <cellStyle name="Normal 18 2 2 2 2" xfId="10730"/>
    <cellStyle name="Normal 18 2 2 2 3" xfId="10731"/>
    <cellStyle name="Normal 18 2 2 2 4" xfId="10732"/>
    <cellStyle name="Normal 18 2 2 3" xfId="10733"/>
    <cellStyle name="Normal 18 2 2 4" xfId="10734"/>
    <cellStyle name="Normal 18 2 2 5" xfId="10735"/>
    <cellStyle name="Normal 18 2 3" xfId="10736"/>
    <cellStyle name="Normal 18 2 4" xfId="10737"/>
    <cellStyle name="Normal 18 2 4 2" xfId="10738"/>
    <cellStyle name="Normal 18 2 4 3" xfId="10739"/>
    <cellStyle name="Normal 18 2 4 4" xfId="10740"/>
    <cellStyle name="Normal 18 2 5" xfId="10741"/>
    <cellStyle name="Normal 18 2 6" xfId="10742"/>
    <cellStyle name="Normal 18 2 7" xfId="10743"/>
    <cellStyle name="Normal 18 3" xfId="10744"/>
    <cellStyle name="Normal 18 3 2" xfId="10745"/>
    <cellStyle name="Normal 18 3 2 2" xfId="10746"/>
    <cellStyle name="Normal 18 3 2 2 2" xfId="10747"/>
    <cellStyle name="Normal 18 3 2 2 3" xfId="10748"/>
    <cellStyle name="Normal 18 3 2 2 4" xfId="10749"/>
    <cellStyle name="Normal 18 3 2 3" xfId="10750"/>
    <cellStyle name="Normal 18 3 2 4" xfId="10751"/>
    <cellStyle name="Normal 18 3 2 5" xfId="10752"/>
    <cellStyle name="Normal 18 3 3" xfId="10753"/>
    <cellStyle name="Normal 18 3 4" xfId="10754"/>
    <cellStyle name="Normal 18 3 4 2" xfId="10755"/>
    <cellStyle name="Normal 18 3 4 3" xfId="10756"/>
    <cellStyle name="Normal 18 3 4 4" xfId="10757"/>
    <cellStyle name="Normal 18 3 5" xfId="10758"/>
    <cellStyle name="Normal 18 3 6" xfId="10759"/>
    <cellStyle name="Normal 18 3 7" xfId="10760"/>
    <cellStyle name="Normal 18 4" xfId="10761"/>
    <cellStyle name="Normal 18 4 2" xfId="10762"/>
    <cellStyle name="Normal 18 4 2 2" xfId="10763"/>
    <cellStyle name="Normal 18 4 2 2 2" xfId="10764"/>
    <cellStyle name="Normal 18 4 2 2 3" xfId="10765"/>
    <cellStyle name="Normal 18 4 2 2 4" xfId="10766"/>
    <cellStyle name="Normal 18 4 2 3" xfId="10767"/>
    <cellStyle name="Normal 18 4 2 4" xfId="10768"/>
    <cellStyle name="Normal 18 4 2 5" xfId="10769"/>
    <cellStyle name="Normal 18 4 3" xfId="10770"/>
    <cellStyle name="Normal 18 4 4" xfId="10771"/>
    <cellStyle name="Normal 18 4 4 2" xfId="10772"/>
    <cellStyle name="Normal 18 4 4 3" xfId="10773"/>
    <cellStyle name="Normal 18 4 4 4" xfId="10774"/>
    <cellStyle name="Normal 18 4 5" xfId="10775"/>
    <cellStyle name="Normal 18 4 6" xfId="10776"/>
    <cellStyle name="Normal 18 4 7" xfId="10777"/>
    <cellStyle name="Normal 18 5" xfId="10778"/>
    <cellStyle name="Normal 18 6" xfId="10779"/>
    <cellStyle name="Normal 18 7" xfId="10780"/>
    <cellStyle name="Normal 18 8" xfId="10781"/>
    <cellStyle name="Normal 18 8 2" xfId="10782"/>
    <cellStyle name="Normal 18 8 3" xfId="10783"/>
    <cellStyle name="Normal 18 8 4" xfId="10784"/>
    <cellStyle name="Normal 19" xfId="10785"/>
    <cellStyle name="Normal 19 10" xfId="10786"/>
    <cellStyle name="Normal 19 10 2" xfId="10787"/>
    <cellStyle name="Normal 19 11" xfId="10788"/>
    <cellStyle name="Normal 19 11 2" xfId="10789"/>
    <cellStyle name="Normal 19 12" xfId="10790"/>
    <cellStyle name="Normal 19 12 2" xfId="10791"/>
    <cellStyle name="Normal 19 13" xfId="10792"/>
    <cellStyle name="Normal 19 14" xfId="10793"/>
    <cellStyle name="Normal 19 14 2" xfId="10794"/>
    <cellStyle name="Normal 19 14 2 2" xfId="10795"/>
    <cellStyle name="Normal 19 14 2 2 2" xfId="10796"/>
    <cellStyle name="Normal 19 14 2 2 3" xfId="10797"/>
    <cellStyle name="Normal 19 14 2 2 4" xfId="10798"/>
    <cellStyle name="Normal 19 14 2 3" xfId="10799"/>
    <cellStyle name="Normal 19 14 2 4" xfId="10800"/>
    <cellStyle name="Normal 19 14 2 5" xfId="10801"/>
    <cellStyle name="Normal 19 14 3" xfId="10802"/>
    <cellStyle name="Normal 19 14 3 2" xfId="10803"/>
    <cellStyle name="Normal 19 14 3 3" xfId="10804"/>
    <cellStyle name="Normal 19 14 3 4" xfId="10805"/>
    <cellStyle name="Normal 19 14 4" xfId="10806"/>
    <cellStyle name="Normal 19 14 5" xfId="10807"/>
    <cellStyle name="Normal 19 14 6" xfId="10808"/>
    <cellStyle name="Normal 19 15" xfId="10809"/>
    <cellStyle name="Normal 19 15 2" xfId="10810"/>
    <cellStyle name="Normal 19 15 3" xfId="10811"/>
    <cellStyle name="Normal 19 15 4" xfId="10812"/>
    <cellStyle name="Normal 19 2" xfId="10813"/>
    <cellStyle name="Normal 19 2 2" xfId="10814"/>
    <cellStyle name="Normal 19 2 3" xfId="10815"/>
    <cellStyle name="Normal 19 2 3 2" xfId="10816"/>
    <cellStyle name="Normal 19 2 3 2 2" xfId="10817"/>
    <cellStyle name="Normal 19 2 3 2 2 2" xfId="10818"/>
    <cellStyle name="Normal 19 2 3 2 2 3" xfId="10819"/>
    <cellStyle name="Normal 19 2 3 2 2 4" xfId="10820"/>
    <cellStyle name="Normal 19 2 3 2 3" xfId="10821"/>
    <cellStyle name="Normal 19 2 3 2 4" xfId="10822"/>
    <cellStyle name="Normal 19 2 3 2 5" xfId="10823"/>
    <cellStyle name="Normal 19 2 3 3" xfId="10824"/>
    <cellStyle name="Normal 19 2 3 3 2" xfId="10825"/>
    <cellStyle name="Normal 19 2 3 3 3" xfId="10826"/>
    <cellStyle name="Normal 19 2 3 3 4" xfId="10827"/>
    <cellStyle name="Normal 19 2 3 4" xfId="10828"/>
    <cellStyle name="Normal 19 2 3 5" xfId="10829"/>
    <cellStyle name="Normal 19 2 3 6" xfId="10830"/>
    <cellStyle name="Normal 19 3" xfId="10831"/>
    <cellStyle name="Normal 19 3 2" xfId="10832"/>
    <cellStyle name="Normal 19 4" xfId="10833"/>
    <cellStyle name="Normal 19 4 2" xfId="10834"/>
    <cellStyle name="Normal 19 5" xfId="10835"/>
    <cellStyle name="Normal 19 5 2" xfId="10836"/>
    <cellStyle name="Normal 19 6" xfId="10837"/>
    <cellStyle name="Normal 19 6 2" xfId="10838"/>
    <cellStyle name="Normal 19 7" xfId="10839"/>
    <cellStyle name="Normal 19 7 2" xfId="10840"/>
    <cellStyle name="Normal 19 7 2 2" xfId="10841"/>
    <cellStyle name="Normal 19 7 2 2 2" xfId="10842"/>
    <cellStyle name="Normal 19 7 2 2 2 2" xfId="10843"/>
    <cellStyle name="Normal 19 7 2 2 2 3" xfId="10844"/>
    <cellStyle name="Normal 19 7 2 2 2 4" xfId="10845"/>
    <cellStyle name="Normal 19 7 2 2 3" xfId="10846"/>
    <cellStyle name="Normal 19 7 2 2 4" xfId="10847"/>
    <cellStyle name="Normal 19 7 2 2 5" xfId="10848"/>
    <cellStyle name="Normal 19 7 2 3" xfId="10849"/>
    <cellStyle name="Normal 19 7 2 4" xfId="10850"/>
    <cellStyle name="Normal 19 7 2 4 2" xfId="10851"/>
    <cellStyle name="Normal 19 7 2 4 3" xfId="10852"/>
    <cellStyle name="Normal 19 7 2 4 4" xfId="10853"/>
    <cellStyle name="Normal 19 7 2 5" xfId="10854"/>
    <cellStyle name="Normal 19 7 2 6" xfId="10855"/>
    <cellStyle name="Normal 19 7 2 7" xfId="10856"/>
    <cellStyle name="Normal 19 8" xfId="10857"/>
    <cellStyle name="Normal 19 8 2" xfId="10858"/>
    <cellStyle name="Normal 19 9" xfId="10859"/>
    <cellStyle name="Normal 19 9 2" xfId="10860"/>
    <cellStyle name="Normal 2" xfId="11"/>
    <cellStyle name="Normal 2 10" xfId="10861"/>
    <cellStyle name="Normal 2 10 10" xfId="10862"/>
    <cellStyle name="Normal 2 10 2" xfId="10863"/>
    <cellStyle name="Normal 2 10 2 2" xfId="4"/>
    <cellStyle name="Normal 2 10 2 3" xfId="10864"/>
    <cellStyle name="Normal 2 10 3" xfId="10865"/>
    <cellStyle name="Normal 2 10 3 2" xfId="10866"/>
    <cellStyle name="Normal 2 10 3 2 2" xfId="10867"/>
    <cellStyle name="Normal 2 10 3 2 2 2" xfId="10868"/>
    <cellStyle name="Normal 2 10 3 2 2 3" xfId="10869"/>
    <cellStyle name="Normal 2 10 3 2 2 4" xfId="10870"/>
    <cellStyle name="Normal 2 10 3 2 3" xfId="10871"/>
    <cellStyle name="Normal 2 10 3 2 4" xfId="10872"/>
    <cellStyle name="Normal 2 10 3 2 5" xfId="10873"/>
    <cellStyle name="Normal 2 10 3 3" xfId="10874"/>
    <cellStyle name="Normal 2 10 3 4" xfId="10875"/>
    <cellStyle name="Normal 2 10 3 4 2" xfId="10876"/>
    <cellStyle name="Normal 2 10 3 4 3" xfId="10877"/>
    <cellStyle name="Normal 2 10 3 4 4" xfId="10878"/>
    <cellStyle name="Normal 2 10 3 5" xfId="10879"/>
    <cellStyle name="Normal 2 10 3 6" xfId="10880"/>
    <cellStyle name="Normal 2 10 3 7" xfId="10881"/>
    <cellStyle name="Normal 2 10 4" xfId="10882"/>
    <cellStyle name="Normal 2 10 4 2" xfId="10883"/>
    <cellStyle name="Normal 2 10 4 2 2" xfId="10884"/>
    <cellStyle name="Normal 2 10 4 2 2 2" xfId="10885"/>
    <cellStyle name="Normal 2 10 4 2 2 3" xfId="10886"/>
    <cellStyle name="Normal 2 10 4 2 2 4" xfId="10887"/>
    <cellStyle name="Normal 2 10 4 2 3" xfId="10888"/>
    <cellStyle name="Normal 2 10 4 2 4" xfId="10889"/>
    <cellStyle name="Normal 2 10 4 2 5" xfId="10890"/>
    <cellStyle name="Normal 2 10 4 3" xfId="10891"/>
    <cellStyle name="Normal 2 10 4 3 2" xfId="10892"/>
    <cellStyle name="Normal 2 10 4 3 3" xfId="10893"/>
    <cellStyle name="Normal 2 10 4 3 4" xfId="10894"/>
    <cellStyle name="Normal 2 10 4 4" xfId="10895"/>
    <cellStyle name="Normal 2 10 4 5" xfId="10896"/>
    <cellStyle name="Normal 2 10 4 6" xfId="10897"/>
    <cellStyle name="Normal 2 11" xfId="10898"/>
    <cellStyle name="Normal 2 11 2" xfId="10899"/>
    <cellStyle name="Normal 2 11 2 2" xfId="10900"/>
    <cellStyle name="Normal 2 11 3" xfId="10901"/>
    <cellStyle name="Normal 2 12" xfId="10902"/>
    <cellStyle name="Normal 2 12 2" xfId="10903"/>
    <cellStyle name="Normal 2 12 2 2" xfId="10904"/>
    <cellStyle name="Normal 2 12 3" xfId="10905"/>
    <cellStyle name="Normal 2 13" xfId="10906"/>
    <cellStyle name="Normal 2 13 2" xfId="10907"/>
    <cellStyle name="Normal 2 13 2 2" xfId="10908"/>
    <cellStyle name="Normal 2 13 2 2 2" xfId="10909"/>
    <cellStyle name="Normal 2 13 2 2 2 2" xfId="10910"/>
    <cellStyle name="Normal 2 13 2 2 2 3" xfId="10911"/>
    <cellStyle name="Normal 2 13 2 2 2 4" xfId="10912"/>
    <cellStyle name="Normal 2 13 2 2 3" xfId="10913"/>
    <cellStyle name="Normal 2 13 2 2 4" xfId="10914"/>
    <cellStyle name="Normal 2 13 2 2 5" xfId="10915"/>
    <cellStyle name="Normal 2 13 2 3" xfId="10916"/>
    <cellStyle name="Normal 2 13 2 4" xfId="10917"/>
    <cellStyle name="Normal 2 13 2 4 2" xfId="10918"/>
    <cellStyle name="Normal 2 13 2 4 3" xfId="10919"/>
    <cellStyle name="Normal 2 13 2 4 4" xfId="10920"/>
    <cellStyle name="Normal 2 13 2 5" xfId="10921"/>
    <cellStyle name="Normal 2 13 2 6" xfId="10922"/>
    <cellStyle name="Normal 2 13 2 7" xfId="10923"/>
    <cellStyle name="Normal 2 14" xfId="10924"/>
    <cellStyle name="Normal 2 14 2" xfId="10925"/>
    <cellStyle name="Normal 2 15" xfId="10926"/>
    <cellStyle name="Normal 2 15 2" xfId="10927"/>
    <cellStyle name="Normal 2 16" xfId="10928"/>
    <cellStyle name="Normal 2 16 2" xfId="10929"/>
    <cellStyle name="Normal 2 17" xfId="10930"/>
    <cellStyle name="Normal 2 17 2" xfId="10931"/>
    <cellStyle name="Normal 2 18" xfId="10932"/>
    <cellStyle name="Normal 2 18 2" xfId="10933"/>
    <cellStyle name="Normal 2 19" xfId="10934"/>
    <cellStyle name="Normal 2 19 2" xfId="10935"/>
    <cellStyle name="Normal 2 2" xfId="5"/>
    <cellStyle name="Normal 2 2 10" xfId="10936"/>
    <cellStyle name="Normal 2 2 10 2" xfId="10937"/>
    <cellStyle name="Normal 2 2 10 2 2" xfId="10938"/>
    <cellStyle name="Normal 2 2 10 2 3" xfId="10939"/>
    <cellStyle name="Normal 2 2 10 2 3 2" xfId="10940"/>
    <cellStyle name="Normal 2 2 10 2 3 3" xfId="10941"/>
    <cellStyle name="Normal 2 2 10 2 3 4" xfId="10942"/>
    <cellStyle name="Normal 2 2 10 2 4" xfId="10943"/>
    <cellStyle name="Normal 2 2 10 2 5" xfId="10944"/>
    <cellStyle name="Normal 2 2 10 2 6" xfId="10945"/>
    <cellStyle name="Normal 2 2 10 3" xfId="10946"/>
    <cellStyle name="Normal 2 2 10 3 2" xfId="10947"/>
    <cellStyle name="Normal 2 2 10 3 3" xfId="10948"/>
    <cellStyle name="Normal 2 2 10 3 4" xfId="10949"/>
    <cellStyle name="Normal 2 2 10 4" xfId="10950"/>
    <cellStyle name="Normal 2 2 10 5" xfId="10951"/>
    <cellStyle name="Normal 2 2 10 6" xfId="10952"/>
    <cellStyle name="Normal 2 2 100" xfId="10953"/>
    <cellStyle name="Normal 2 2 101" xfId="10954"/>
    <cellStyle name="Normal 2 2 102" xfId="10955"/>
    <cellStyle name="Normal 2 2 103" xfId="10956"/>
    <cellStyle name="Normal 2 2 104" xfId="10957"/>
    <cellStyle name="Normal 2 2 105" xfId="10958"/>
    <cellStyle name="Normal 2 2 106" xfId="10959"/>
    <cellStyle name="Normal 2 2 107" xfId="10960"/>
    <cellStyle name="Normal 2 2 11" xfId="10961"/>
    <cellStyle name="Normal 2 2 11 2" xfId="10962"/>
    <cellStyle name="Normal 2 2 11 2 2" xfId="10963"/>
    <cellStyle name="Normal 2 2 11 2 3" xfId="10964"/>
    <cellStyle name="Normal 2 2 11 2 3 2" xfId="10965"/>
    <cellStyle name="Normal 2 2 11 2 3 3" xfId="10966"/>
    <cellStyle name="Normal 2 2 11 2 3 4" xfId="10967"/>
    <cellStyle name="Normal 2 2 11 2 4" xfId="10968"/>
    <cellStyle name="Normal 2 2 11 2 5" xfId="10969"/>
    <cellStyle name="Normal 2 2 11 2 6" xfId="10970"/>
    <cellStyle name="Normal 2 2 11 3" xfId="10971"/>
    <cellStyle name="Normal 2 2 11 3 2" xfId="10972"/>
    <cellStyle name="Normal 2 2 11 3 3" xfId="10973"/>
    <cellStyle name="Normal 2 2 11 3 4" xfId="10974"/>
    <cellStyle name="Normal 2 2 11 4" xfId="10975"/>
    <cellStyle name="Normal 2 2 11 5" xfId="10976"/>
    <cellStyle name="Normal 2 2 11 6" xfId="10977"/>
    <cellStyle name="Normal 2 2 12" xfId="10978"/>
    <cellStyle name="Normal 2 2 12 2" xfId="10979"/>
    <cellStyle name="Normal 2 2 13" xfId="10980"/>
    <cellStyle name="Normal 2 2 13 2" xfId="10981"/>
    <cellStyle name="Normal 2 2 13 2 2" xfId="10982"/>
    <cellStyle name="Normal 2 2 13 2 3" xfId="10983"/>
    <cellStyle name="Normal 2 2 13 2 3 2" xfId="10984"/>
    <cellStyle name="Normal 2 2 13 2 3 3" xfId="10985"/>
    <cellStyle name="Normal 2 2 13 2 3 4" xfId="10986"/>
    <cellStyle name="Normal 2 2 13 2 4" xfId="10987"/>
    <cellStyle name="Normal 2 2 13 2 5" xfId="10988"/>
    <cellStyle name="Normal 2 2 13 2 6" xfId="10989"/>
    <cellStyle name="Normal 2 2 13 3" xfId="10990"/>
    <cellStyle name="Normal 2 2 13 3 2" xfId="10991"/>
    <cellStyle name="Normal 2 2 13 3 3" xfId="10992"/>
    <cellStyle name="Normal 2 2 13 3 4" xfId="10993"/>
    <cellStyle name="Normal 2 2 13 4" xfId="10994"/>
    <cellStyle name="Normal 2 2 13 5" xfId="10995"/>
    <cellStyle name="Normal 2 2 13 6" xfId="10996"/>
    <cellStyle name="Normal 2 2 14" xfId="10997"/>
    <cellStyle name="Normal 2 2 14 2" xfId="10998"/>
    <cellStyle name="Normal 2 2 14 2 2" xfId="10999"/>
    <cellStyle name="Normal 2 2 14 2 3" xfId="11000"/>
    <cellStyle name="Normal 2 2 14 2 3 2" xfId="11001"/>
    <cellStyle name="Normal 2 2 14 2 3 3" xfId="11002"/>
    <cellStyle name="Normal 2 2 14 2 3 4" xfId="11003"/>
    <cellStyle name="Normal 2 2 14 2 4" xfId="11004"/>
    <cellStyle name="Normal 2 2 14 2 5" xfId="11005"/>
    <cellStyle name="Normal 2 2 14 2 6" xfId="11006"/>
    <cellStyle name="Normal 2 2 14 3" xfId="11007"/>
    <cellStyle name="Normal 2 2 14 3 2" xfId="11008"/>
    <cellStyle name="Normal 2 2 14 3 3" xfId="11009"/>
    <cellStyle name="Normal 2 2 14 3 4" xfId="11010"/>
    <cellStyle name="Normal 2 2 14 4" xfId="11011"/>
    <cellStyle name="Normal 2 2 14 5" xfId="11012"/>
    <cellStyle name="Normal 2 2 14 6" xfId="11013"/>
    <cellStyle name="Normal 2 2 15" xfId="11014"/>
    <cellStyle name="Normal 2 2 15 2" xfId="11015"/>
    <cellStyle name="Normal 2 2 15 2 2" xfId="11016"/>
    <cellStyle name="Normal 2 2 15 2 3" xfId="11017"/>
    <cellStyle name="Normal 2 2 15 2 3 2" xfId="11018"/>
    <cellStyle name="Normal 2 2 15 2 3 3" xfId="11019"/>
    <cellStyle name="Normal 2 2 15 2 3 4" xfId="11020"/>
    <cellStyle name="Normal 2 2 15 2 4" xfId="11021"/>
    <cellStyle name="Normal 2 2 15 2 5" xfId="11022"/>
    <cellStyle name="Normal 2 2 15 2 6" xfId="11023"/>
    <cellStyle name="Normal 2 2 15 3" xfId="11024"/>
    <cellStyle name="Normal 2 2 15 3 2" xfId="11025"/>
    <cellStyle name="Normal 2 2 15 3 3" xfId="11026"/>
    <cellStyle name="Normal 2 2 15 3 4" xfId="11027"/>
    <cellStyle name="Normal 2 2 15 4" xfId="11028"/>
    <cellStyle name="Normal 2 2 15 5" xfId="11029"/>
    <cellStyle name="Normal 2 2 15 6" xfId="11030"/>
    <cellStyle name="Normal 2 2 16" xfId="11031"/>
    <cellStyle name="Normal 2 2 16 2" xfId="11032"/>
    <cellStyle name="Normal 2 2 17" xfId="11033"/>
    <cellStyle name="Normal 2 2 17 2" xfId="11034"/>
    <cellStyle name="Normal 2 2 17 2 2" xfId="11035"/>
    <cellStyle name="Normal 2 2 17 2 3" xfId="11036"/>
    <cellStyle name="Normal 2 2 17 2 3 2" xfId="11037"/>
    <cellStyle name="Normal 2 2 17 2 3 3" xfId="11038"/>
    <cellStyle name="Normal 2 2 17 2 3 4" xfId="11039"/>
    <cellStyle name="Normal 2 2 17 2 4" xfId="11040"/>
    <cellStyle name="Normal 2 2 17 2 5" xfId="11041"/>
    <cellStyle name="Normal 2 2 17 2 6" xfId="11042"/>
    <cellStyle name="Normal 2 2 17 3" xfId="11043"/>
    <cellStyle name="Normal 2 2 17 3 2" xfId="11044"/>
    <cellStyle name="Normal 2 2 17 3 3" xfId="11045"/>
    <cellStyle name="Normal 2 2 17 3 4" xfId="11046"/>
    <cellStyle name="Normal 2 2 17 4" xfId="11047"/>
    <cellStyle name="Normal 2 2 17 5" xfId="11048"/>
    <cellStyle name="Normal 2 2 17 6" xfId="11049"/>
    <cellStyle name="Normal 2 2 18" xfId="11050"/>
    <cellStyle name="Normal 2 2 18 2" xfId="11051"/>
    <cellStyle name="Normal 2 2 18 2 2" xfId="11052"/>
    <cellStyle name="Normal 2 2 18 2 3" xfId="11053"/>
    <cellStyle name="Normal 2 2 18 2 3 2" xfId="11054"/>
    <cellStyle name="Normal 2 2 18 2 3 3" xfId="11055"/>
    <cellStyle name="Normal 2 2 18 2 3 4" xfId="11056"/>
    <cellStyle name="Normal 2 2 18 2 4" xfId="11057"/>
    <cellStyle name="Normal 2 2 18 2 5" xfId="11058"/>
    <cellStyle name="Normal 2 2 18 2 6" xfId="11059"/>
    <cellStyle name="Normal 2 2 18 3" xfId="11060"/>
    <cellStyle name="Normal 2 2 18 3 2" xfId="11061"/>
    <cellStyle name="Normal 2 2 18 3 3" xfId="11062"/>
    <cellStyle name="Normal 2 2 18 3 4" xfId="11063"/>
    <cellStyle name="Normal 2 2 18 4" xfId="11064"/>
    <cellStyle name="Normal 2 2 18 5" xfId="11065"/>
    <cellStyle name="Normal 2 2 18 6" xfId="11066"/>
    <cellStyle name="Normal 2 2 19" xfId="11067"/>
    <cellStyle name="Normal 2 2 19 2" xfId="11068"/>
    <cellStyle name="Normal 2 2 19 2 2" xfId="11069"/>
    <cellStyle name="Normal 2 2 19 2 3" xfId="11070"/>
    <cellStyle name="Normal 2 2 19 2 3 2" xfId="11071"/>
    <cellStyle name="Normal 2 2 19 2 3 3" xfId="11072"/>
    <cellStyle name="Normal 2 2 19 2 3 4" xfId="11073"/>
    <cellStyle name="Normal 2 2 19 2 4" xfId="11074"/>
    <cellStyle name="Normal 2 2 19 2 5" xfId="11075"/>
    <cellStyle name="Normal 2 2 19 2 6" xfId="11076"/>
    <cellStyle name="Normal 2 2 19 3" xfId="11077"/>
    <cellStyle name="Normal 2 2 19 3 2" xfId="11078"/>
    <cellStyle name="Normal 2 2 19 3 3" xfId="11079"/>
    <cellStyle name="Normal 2 2 19 3 4" xfId="11080"/>
    <cellStyle name="Normal 2 2 19 4" xfId="11081"/>
    <cellStyle name="Normal 2 2 19 5" xfId="11082"/>
    <cellStyle name="Normal 2 2 19 6" xfId="11083"/>
    <cellStyle name="Normal 2 2 2" xfId="11084"/>
    <cellStyle name="Normal 2 2 2 10" xfId="11085"/>
    <cellStyle name="Normal 2 2 2 11" xfId="11086"/>
    <cellStyle name="Normal 2 2 2 12" xfId="11087"/>
    <cellStyle name="Normal 2 2 2 13" xfId="11088"/>
    <cellStyle name="Normal 2 2 2 14" xfId="11089"/>
    <cellStyle name="Normal 2 2 2 15" xfId="11090"/>
    <cellStyle name="Normal 2 2 2 16" xfId="11091"/>
    <cellStyle name="Normal 2 2 2 17" xfId="11092"/>
    <cellStyle name="Normal 2 2 2 18" xfId="11093"/>
    <cellStyle name="Normal 2 2 2 18 2" xfId="11094"/>
    <cellStyle name="Normal 2 2 2 18 2 2" xfId="11095"/>
    <cellStyle name="Normal 2 2 2 18 2 2 2" xfId="11096"/>
    <cellStyle name="Normal 2 2 2 18 2 2 3" xfId="11097"/>
    <cellStyle name="Normal 2 2 2 18 2 2 4" xfId="11098"/>
    <cellStyle name="Normal 2 2 2 18 2 3" xfId="11099"/>
    <cellStyle name="Normal 2 2 2 18 2 4" xfId="11100"/>
    <cellStyle name="Normal 2 2 2 18 2 5" xfId="11101"/>
    <cellStyle name="Normal 2 2 2 18 3" xfId="11102"/>
    <cellStyle name="Normal 2 2 2 18 4" xfId="11103"/>
    <cellStyle name="Normal 2 2 2 18 4 2" xfId="11104"/>
    <cellStyle name="Normal 2 2 2 18 4 3" xfId="11105"/>
    <cellStyle name="Normal 2 2 2 18 4 4" xfId="11106"/>
    <cellStyle name="Normal 2 2 2 18 5" xfId="11107"/>
    <cellStyle name="Normal 2 2 2 18 6" xfId="11108"/>
    <cellStyle name="Normal 2 2 2 18 7" xfId="11109"/>
    <cellStyle name="Normal 2 2 2 19" xfId="11110"/>
    <cellStyle name="Normal 2 2 2 19 2" xfId="11111"/>
    <cellStyle name="Normal 2 2 2 2" xfId="11112"/>
    <cellStyle name="Normal 2 2 2 2 2" xfId="11113"/>
    <cellStyle name="Normal 2 2 2 2 3" xfId="11114"/>
    <cellStyle name="Normal 2 2 2 2 3 2" xfId="11115"/>
    <cellStyle name="Normal 2 2 2 2 3 2 2" xfId="11116"/>
    <cellStyle name="Normal 2 2 2 2 3 2 2 2" xfId="11117"/>
    <cellStyle name="Normal 2 2 2 2 3 2 2 3" xfId="11118"/>
    <cellStyle name="Normal 2 2 2 2 3 2 2 4" xfId="11119"/>
    <cellStyle name="Normal 2 2 2 2 3 2 3" xfId="11120"/>
    <cellStyle name="Normal 2 2 2 2 3 2 4" xfId="11121"/>
    <cellStyle name="Normal 2 2 2 2 3 2 5" xfId="11122"/>
    <cellStyle name="Normal 2 2 2 2 3 3" xfId="11123"/>
    <cellStyle name="Normal 2 2 2 2 3 3 2" xfId="11124"/>
    <cellStyle name="Normal 2 2 2 2 3 3 3" xfId="11125"/>
    <cellStyle name="Normal 2 2 2 2 3 3 4" xfId="11126"/>
    <cellStyle name="Normal 2 2 2 2 3 4" xfId="11127"/>
    <cellStyle name="Normal 2 2 2 2 3 5" xfId="11128"/>
    <cellStyle name="Normal 2 2 2 2 3 6" xfId="11129"/>
    <cellStyle name="Normal 2 2 2 2 4" xfId="11130"/>
    <cellStyle name="Normal 2 2 2 2 4 2" xfId="11131"/>
    <cellStyle name="Normal 2 2 2 2 4 2 2" xfId="11132"/>
    <cellStyle name="Normal 2 2 2 2 4 2 3" xfId="11133"/>
    <cellStyle name="Normal 2 2 2 2 4 2 4" xfId="11134"/>
    <cellStyle name="Normal 2 2 2 2 5" xfId="11135"/>
    <cellStyle name="Normal 2 2 2 2 5 2" xfId="11136"/>
    <cellStyle name="Normal 2 2 2 2 5 2 2" xfId="11137"/>
    <cellStyle name="Normal 2 2 2 2 5 2 2 2" xfId="11138"/>
    <cellStyle name="Normal 2 2 2 2 5 2 2 3" xfId="11139"/>
    <cellStyle name="Normal 2 2 2 2 5 2 2 4" xfId="11140"/>
    <cellStyle name="Normal 2 2 2 2 5 2 3" xfId="11141"/>
    <cellStyle name="Normal 2 2 2 2 5 2 4" xfId="11142"/>
    <cellStyle name="Normal 2 2 2 2 5 2 5" xfId="11143"/>
    <cellStyle name="Normal 2 2 2 2 5 3" xfId="11144"/>
    <cellStyle name="Normal 2 2 2 2 5 3 2" xfId="11145"/>
    <cellStyle name="Normal 2 2 2 2 5 3 3" xfId="11146"/>
    <cellStyle name="Normal 2 2 2 2 5 3 4" xfId="11147"/>
    <cellStyle name="Normal 2 2 2 2 5 4" xfId="11148"/>
    <cellStyle name="Normal 2 2 2 2 5 5" xfId="11149"/>
    <cellStyle name="Normal 2 2 2 2 5 6" xfId="11150"/>
    <cellStyle name="Normal 2 2 2 2 6" xfId="11151"/>
    <cellStyle name="Normal 2 2 2 2 6 2" xfId="11152"/>
    <cellStyle name="Normal 2 2 2 2 6 2 2" xfId="11153"/>
    <cellStyle name="Normal 2 2 2 2 6 2 3" xfId="11154"/>
    <cellStyle name="Normal 2 2 2 2 6 2 4" xfId="11155"/>
    <cellStyle name="Normal 2 2 2 2 7" xfId="11156"/>
    <cellStyle name="Normal 2 2 2 20" xfId="11157"/>
    <cellStyle name="Normal 2 2 2 20 2" xfId="11158"/>
    <cellStyle name="Normal 2 2 2 20 2 2" xfId="11159"/>
    <cellStyle name="Normal 2 2 2 20 2 2 2" xfId="11160"/>
    <cellStyle name="Normal 2 2 2 20 2 2 3" xfId="11161"/>
    <cellStyle name="Normal 2 2 2 20 2 2 4" xfId="11162"/>
    <cellStyle name="Normal 2 2 2 20 2 3" xfId="11163"/>
    <cellStyle name="Normal 2 2 2 20 2 4" xfId="11164"/>
    <cellStyle name="Normal 2 2 2 20 2 5" xfId="11165"/>
    <cellStyle name="Normal 2 2 2 20 3" xfId="11166"/>
    <cellStyle name="Normal 2 2 2 20 4" xfId="11167"/>
    <cellStyle name="Normal 2 2 2 20 4 2" xfId="11168"/>
    <cellStyle name="Normal 2 2 2 20 4 3" xfId="11169"/>
    <cellStyle name="Normal 2 2 2 20 4 4" xfId="11170"/>
    <cellStyle name="Normal 2 2 2 20 5" xfId="11171"/>
    <cellStyle name="Normal 2 2 2 20 6" xfId="11172"/>
    <cellStyle name="Normal 2 2 2 20 7" xfId="11173"/>
    <cellStyle name="Normal 2 2 2 21" xfId="11174"/>
    <cellStyle name="Normal 2 2 2 21 2" xfId="11175"/>
    <cellStyle name="Normal 2 2 2 21 2 2" xfId="11176"/>
    <cellStyle name="Normal 2 2 2 21 2 2 2" xfId="11177"/>
    <cellStyle name="Normal 2 2 2 21 2 2 3" xfId="11178"/>
    <cellStyle name="Normal 2 2 2 21 2 2 4" xfId="11179"/>
    <cellStyle name="Normal 2 2 2 21 2 3" xfId="11180"/>
    <cellStyle name="Normal 2 2 2 21 2 4" xfId="11181"/>
    <cellStyle name="Normal 2 2 2 21 2 5" xfId="11182"/>
    <cellStyle name="Normal 2 2 2 21 3" xfId="11183"/>
    <cellStyle name="Normal 2 2 2 21 4" xfId="11184"/>
    <cellStyle name="Normal 2 2 2 21 4 2" xfId="11185"/>
    <cellStyle name="Normal 2 2 2 21 4 3" xfId="11186"/>
    <cellStyle name="Normal 2 2 2 21 4 4" xfId="11187"/>
    <cellStyle name="Normal 2 2 2 21 5" xfId="11188"/>
    <cellStyle name="Normal 2 2 2 21 6" xfId="11189"/>
    <cellStyle name="Normal 2 2 2 21 7" xfId="11190"/>
    <cellStyle name="Normal 2 2 2 22" xfId="11191"/>
    <cellStyle name="Normal 2 2 2 22 2" xfId="11192"/>
    <cellStyle name="Normal 2 2 2 22 3" xfId="11193"/>
    <cellStyle name="Normal 2 2 2 22 4" xfId="11194"/>
    <cellStyle name="Normal 2 2 2 3" xfId="11195"/>
    <cellStyle name="Normal 2 2 2 3 2" xfId="11196"/>
    <cellStyle name="Normal 2 2 2 3 3" xfId="11197"/>
    <cellStyle name="Normal 2 2 2 3 4" xfId="11198"/>
    <cellStyle name="Normal 2 2 2 4" xfId="11199"/>
    <cellStyle name="Normal 2 2 2 4 2" xfId="11200"/>
    <cellStyle name="Normal 2 2 2 5" xfId="11201"/>
    <cellStyle name="Normal 2 2 2 5 2" xfId="11202"/>
    <cellStyle name="Normal 2 2 2 6" xfId="11203"/>
    <cellStyle name="Normal 2 2 2 6 10" xfId="11204"/>
    <cellStyle name="Normal 2 2 2 6 10 2" xfId="11205"/>
    <cellStyle name="Normal 2 2 2 6 10 3" xfId="11206"/>
    <cellStyle name="Normal 2 2 2 6 10 4" xfId="11207"/>
    <cellStyle name="Normal 2 2 2 6 11" xfId="11208"/>
    <cellStyle name="Normal 2 2 2 6 12" xfId="11209"/>
    <cellStyle name="Normal 2 2 2 6 13" xfId="11210"/>
    <cellStyle name="Normal 2 2 2 6 2" xfId="11211"/>
    <cellStyle name="Normal 2 2 2 6 2 2" xfId="11212"/>
    <cellStyle name="Normal 2 2 2 6 2 2 2" xfId="11213"/>
    <cellStyle name="Normal 2 2 2 6 2 2 3" xfId="11214"/>
    <cellStyle name="Normal 2 2 2 6 2 2 3 2" xfId="11215"/>
    <cellStyle name="Normal 2 2 2 6 2 2 3 2 2" xfId="11216"/>
    <cellStyle name="Normal 2 2 2 6 2 2 3 2 3" xfId="11217"/>
    <cellStyle name="Normal 2 2 2 6 2 2 3 2 4" xfId="11218"/>
    <cellStyle name="Normal 2 2 2 6 2 2 3 3" xfId="11219"/>
    <cellStyle name="Normal 2 2 2 6 2 2 3 4" xfId="11220"/>
    <cellStyle name="Normal 2 2 2 6 2 2 3 5" xfId="11221"/>
    <cellStyle name="Normal 2 2 2 6 2 2 4" xfId="11222"/>
    <cellStyle name="Normal 2 2 2 6 2 2 4 2" xfId="11223"/>
    <cellStyle name="Normal 2 2 2 6 2 2 4 3" xfId="11224"/>
    <cellStyle name="Normal 2 2 2 6 2 2 4 4" xfId="11225"/>
    <cellStyle name="Normal 2 2 2 6 2 2 5" xfId="11226"/>
    <cellStyle name="Normal 2 2 2 6 2 2 6" xfId="11227"/>
    <cellStyle name="Normal 2 2 2 6 2 2 7" xfId="11228"/>
    <cellStyle name="Normal 2 2 2 6 2 3" xfId="11229"/>
    <cellStyle name="Normal 2 2 2 6 2 4" xfId="11230"/>
    <cellStyle name="Normal 2 2 2 6 2 5" xfId="11231"/>
    <cellStyle name="Normal 2 2 2 6 2 6" xfId="11232"/>
    <cellStyle name="Normal 2 2 2 6 2 7" xfId="11233"/>
    <cellStyle name="Normal 2 2 2 6 2 8" xfId="11234"/>
    <cellStyle name="Normal 2 2 2 6 3" xfId="11235"/>
    <cellStyle name="Normal 2 2 2 6 3 2" xfId="11236"/>
    <cellStyle name="Normal 2 2 2 6 3 2 2" xfId="11237"/>
    <cellStyle name="Normal 2 2 2 6 3 2 2 2" xfId="11238"/>
    <cellStyle name="Normal 2 2 2 6 3 2 2 2 2" xfId="11239"/>
    <cellStyle name="Normal 2 2 2 6 3 2 2 2 3" xfId="11240"/>
    <cellStyle name="Normal 2 2 2 6 3 2 2 2 4" xfId="11241"/>
    <cellStyle name="Normal 2 2 2 6 3 2 2 3" xfId="11242"/>
    <cellStyle name="Normal 2 2 2 6 3 2 2 4" xfId="11243"/>
    <cellStyle name="Normal 2 2 2 6 3 2 2 5" xfId="11244"/>
    <cellStyle name="Normal 2 2 2 6 3 2 3" xfId="11245"/>
    <cellStyle name="Normal 2 2 2 6 3 2 3 2" xfId="11246"/>
    <cellStyle name="Normal 2 2 2 6 3 2 3 3" xfId="11247"/>
    <cellStyle name="Normal 2 2 2 6 3 2 3 4" xfId="11248"/>
    <cellStyle name="Normal 2 2 2 6 3 2 4" xfId="11249"/>
    <cellStyle name="Normal 2 2 2 6 3 2 5" xfId="11250"/>
    <cellStyle name="Normal 2 2 2 6 3 2 6" xfId="11251"/>
    <cellStyle name="Normal 2 2 2 6 4" xfId="11252"/>
    <cellStyle name="Normal 2 2 2 6 4 2" xfId="11253"/>
    <cellStyle name="Normal 2 2 2 6 4 2 2" xfId="11254"/>
    <cellStyle name="Normal 2 2 2 6 4 2 2 2" xfId="11255"/>
    <cellStyle name="Normal 2 2 2 6 4 2 2 3" xfId="11256"/>
    <cellStyle name="Normal 2 2 2 6 4 2 2 4" xfId="11257"/>
    <cellStyle name="Normal 2 2 2 6 4 2 3" xfId="11258"/>
    <cellStyle name="Normal 2 2 2 6 4 2 4" xfId="11259"/>
    <cellStyle name="Normal 2 2 2 6 4 2 5" xfId="11260"/>
    <cellStyle name="Normal 2 2 2 6 4 3" xfId="11261"/>
    <cellStyle name="Normal 2 2 2 6 4 3 2" xfId="11262"/>
    <cellStyle name="Normal 2 2 2 6 4 3 3" xfId="11263"/>
    <cellStyle name="Normal 2 2 2 6 4 3 4" xfId="11264"/>
    <cellStyle name="Normal 2 2 2 6 4 4" xfId="11265"/>
    <cellStyle name="Normal 2 2 2 6 4 5" xfId="11266"/>
    <cellStyle name="Normal 2 2 2 6 4 6" xfId="11267"/>
    <cellStyle name="Normal 2 2 2 6 5" xfId="11268"/>
    <cellStyle name="Normal 2 2 2 6 5 2" xfId="11269"/>
    <cellStyle name="Normal 2 2 2 6 5 2 2" xfId="11270"/>
    <cellStyle name="Normal 2 2 2 6 5 2 2 2" xfId="11271"/>
    <cellStyle name="Normal 2 2 2 6 5 2 2 3" xfId="11272"/>
    <cellStyle name="Normal 2 2 2 6 5 2 2 4" xfId="11273"/>
    <cellStyle name="Normal 2 2 2 6 5 2 3" xfId="11274"/>
    <cellStyle name="Normal 2 2 2 6 5 2 4" xfId="11275"/>
    <cellStyle name="Normal 2 2 2 6 5 2 5" xfId="11276"/>
    <cellStyle name="Normal 2 2 2 6 5 3" xfId="11277"/>
    <cellStyle name="Normal 2 2 2 6 5 3 2" xfId="11278"/>
    <cellStyle name="Normal 2 2 2 6 5 3 3" xfId="11279"/>
    <cellStyle name="Normal 2 2 2 6 5 3 4" xfId="11280"/>
    <cellStyle name="Normal 2 2 2 6 5 4" xfId="11281"/>
    <cellStyle name="Normal 2 2 2 6 5 5" xfId="11282"/>
    <cellStyle name="Normal 2 2 2 6 5 6" xfId="11283"/>
    <cellStyle name="Normal 2 2 2 6 6" xfId="11284"/>
    <cellStyle name="Normal 2 2 2 6 6 2" xfId="11285"/>
    <cellStyle name="Normal 2 2 2 6 6 2 2" xfId="11286"/>
    <cellStyle name="Normal 2 2 2 6 6 2 2 2" xfId="11287"/>
    <cellStyle name="Normal 2 2 2 6 6 2 2 3" xfId="11288"/>
    <cellStyle name="Normal 2 2 2 6 6 2 2 4" xfId="11289"/>
    <cellStyle name="Normal 2 2 2 6 6 2 3" xfId="11290"/>
    <cellStyle name="Normal 2 2 2 6 6 2 4" xfId="11291"/>
    <cellStyle name="Normal 2 2 2 6 6 2 5" xfId="11292"/>
    <cellStyle name="Normal 2 2 2 6 6 3" xfId="11293"/>
    <cellStyle name="Normal 2 2 2 6 6 3 2" xfId="11294"/>
    <cellStyle name="Normal 2 2 2 6 6 3 3" xfId="11295"/>
    <cellStyle name="Normal 2 2 2 6 6 3 4" xfId="11296"/>
    <cellStyle name="Normal 2 2 2 6 6 4" xfId="11297"/>
    <cellStyle name="Normal 2 2 2 6 6 5" xfId="11298"/>
    <cellStyle name="Normal 2 2 2 6 6 6" xfId="11299"/>
    <cellStyle name="Normal 2 2 2 6 7" xfId="11300"/>
    <cellStyle name="Normal 2 2 2 6 7 2" xfId="11301"/>
    <cellStyle name="Normal 2 2 2 6 7 2 2" xfId="11302"/>
    <cellStyle name="Normal 2 2 2 6 7 2 2 2" xfId="11303"/>
    <cellStyle name="Normal 2 2 2 6 7 2 2 3" xfId="11304"/>
    <cellStyle name="Normal 2 2 2 6 7 2 2 4" xfId="11305"/>
    <cellStyle name="Normal 2 2 2 6 7 2 3" xfId="11306"/>
    <cellStyle name="Normal 2 2 2 6 7 2 4" xfId="11307"/>
    <cellStyle name="Normal 2 2 2 6 7 2 5" xfId="11308"/>
    <cellStyle name="Normal 2 2 2 6 7 3" xfId="11309"/>
    <cellStyle name="Normal 2 2 2 6 7 3 2" xfId="11310"/>
    <cellStyle name="Normal 2 2 2 6 7 3 3" xfId="11311"/>
    <cellStyle name="Normal 2 2 2 6 7 3 4" xfId="11312"/>
    <cellStyle name="Normal 2 2 2 6 7 4" xfId="11313"/>
    <cellStyle name="Normal 2 2 2 6 7 5" xfId="11314"/>
    <cellStyle name="Normal 2 2 2 6 7 6" xfId="11315"/>
    <cellStyle name="Normal 2 2 2 6 8" xfId="11316"/>
    <cellStyle name="Normal 2 2 2 6 8 2" xfId="11317"/>
    <cellStyle name="Normal 2 2 2 6 8 2 2" xfId="11318"/>
    <cellStyle name="Normal 2 2 2 6 8 2 2 2" xfId="11319"/>
    <cellStyle name="Normal 2 2 2 6 8 2 2 3" xfId="11320"/>
    <cellStyle name="Normal 2 2 2 6 8 2 2 4" xfId="11321"/>
    <cellStyle name="Normal 2 2 2 6 8 2 3" xfId="11322"/>
    <cellStyle name="Normal 2 2 2 6 8 2 4" xfId="11323"/>
    <cellStyle name="Normal 2 2 2 6 8 2 5" xfId="11324"/>
    <cellStyle name="Normal 2 2 2 6 8 3" xfId="11325"/>
    <cellStyle name="Normal 2 2 2 6 8 3 2" xfId="11326"/>
    <cellStyle name="Normal 2 2 2 6 8 3 3" xfId="11327"/>
    <cellStyle name="Normal 2 2 2 6 8 3 4" xfId="11328"/>
    <cellStyle name="Normal 2 2 2 6 8 4" xfId="11329"/>
    <cellStyle name="Normal 2 2 2 6 8 5" xfId="11330"/>
    <cellStyle name="Normal 2 2 2 6 8 6" xfId="11331"/>
    <cellStyle name="Normal 2 2 2 6 9" xfId="11332"/>
    <cellStyle name="Normal 2 2 2 6 9 2" xfId="11333"/>
    <cellStyle name="Normal 2 2 2 6 9 2 2" xfId="11334"/>
    <cellStyle name="Normal 2 2 2 6 9 2 3" xfId="11335"/>
    <cellStyle name="Normal 2 2 2 6 9 2 4" xfId="11336"/>
    <cellStyle name="Normal 2 2 2 6 9 3" xfId="11337"/>
    <cellStyle name="Normal 2 2 2 6 9 4" xfId="11338"/>
    <cellStyle name="Normal 2 2 2 6 9 5" xfId="11339"/>
    <cellStyle name="Normal 2 2 2 7" xfId="11340"/>
    <cellStyle name="Normal 2 2 2 8" xfId="11341"/>
    <cellStyle name="Normal 2 2 2 9" xfId="11342"/>
    <cellStyle name="Normal 2 2 2 9 2" xfId="11343"/>
    <cellStyle name="Normal 2 2 2 9 2 2" xfId="11344"/>
    <cellStyle name="Normal 2 2 2 9 2 2 2" xfId="11345"/>
    <cellStyle name="Normal 2 2 2 9 2 2 3" xfId="11346"/>
    <cellStyle name="Normal 2 2 2 9 2 2 4" xfId="11347"/>
    <cellStyle name="Normal 2 2 2 9 2 3" xfId="11348"/>
    <cellStyle name="Normal 2 2 2 9 2 4" xfId="11349"/>
    <cellStyle name="Normal 2 2 2 9 2 5" xfId="11350"/>
    <cellStyle name="Normal 2 2 2 9 3" xfId="11351"/>
    <cellStyle name="Normal 2 2 2 9 3 2" xfId="11352"/>
    <cellStyle name="Normal 2 2 2 9 3 3" xfId="11353"/>
    <cellStyle name="Normal 2 2 2 9 3 4" xfId="11354"/>
    <cellStyle name="Normal 2 2 2 9 4" xfId="11355"/>
    <cellStyle name="Normal 2 2 2 9 5" xfId="11356"/>
    <cellStyle name="Normal 2 2 2 9 6" xfId="11357"/>
    <cellStyle name="Normal 2 2 2_Guarantees" xfId="11358"/>
    <cellStyle name="Normal 2 2 20" xfId="11359"/>
    <cellStyle name="Normal 2 2 20 2" xfId="11360"/>
    <cellStyle name="Normal 2 2 20 2 2" xfId="11361"/>
    <cellStyle name="Normal 2 2 20 2 3" xfId="11362"/>
    <cellStyle name="Normal 2 2 20 2 3 2" xfId="11363"/>
    <cellStyle name="Normal 2 2 20 2 3 3" xfId="11364"/>
    <cellStyle name="Normal 2 2 20 2 3 4" xfId="11365"/>
    <cellStyle name="Normal 2 2 20 2 4" xfId="11366"/>
    <cellStyle name="Normal 2 2 20 2 5" xfId="11367"/>
    <cellStyle name="Normal 2 2 20 2 6" xfId="11368"/>
    <cellStyle name="Normal 2 2 20 3" xfId="11369"/>
    <cellStyle name="Normal 2 2 20 3 2" xfId="11370"/>
    <cellStyle name="Normal 2 2 20 3 3" xfId="11371"/>
    <cellStyle name="Normal 2 2 20 3 4" xfId="11372"/>
    <cellStyle name="Normal 2 2 20 4" xfId="11373"/>
    <cellStyle name="Normal 2 2 20 5" xfId="11374"/>
    <cellStyle name="Normal 2 2 20 6" xfId="11375"/>
    <cellStyle name="Normal 2 2 21" xfId="11376"/>
    <cellStyle name="Normal 2 2 21 2" xfId="11377"/>
    <cellStyle name="Normal 2 2 21 3" xfId="11378"/>
    <cellStyle name="Normal 2 2 21 3 2" xfId="11379"/>
    <cellStyle name="Normal 2 2 21 3 3" xfId="11380"/>
    <cellStyle name="Normal 2 2 21 3 4" xfId="11381"/>
    <cellStyle name="Normal 2 2 22" xfId="11382"/>
    <cellStyle name="Normal 2 2 22 2" xfId="11383"/>
    <cellStyle name="Normal 2 2 22 2 2" xfId="11384"/>
    <cellStyle name="Normal 2 2 22 2 3" xfId="11385"/>
    <cellStyle name="Normal 2 2 22 2 3 2" xfId="11386"/>
    <cellStyle name="Normal 2 2 22 2 3 3" xfId="11387"/>
    <cellStyle name="Normal 2 2 22 2 3 4" xfId="11388"/>
    <cellStyle name="Normal 2 2 22 2 4" xfId="11389"/>
    <cellStyle name="Normal 2 2 22 2 5" xfId="11390"/>
    <cellStyle name="Normal 2 2 22 2 6" xfId="11391"/>
    <cellStyle name="Normal 2 2 22 3" xfId="11392"/>
    <cellStyle name="Normal 2 2 22 3 2" xfId="11393"/>
    <cellStyle name="Normal 2 2 22 3 3" xfId="11394"/>
    <cellStyle name="Normal 2 2 22 3 4" xfId="11395"/>
    <cellStyle name="Normal 2 2 22 4" xfId="11396"/>
    <cellStyle name="Normal 2 2 22 5" xfId="11397"/>
    <cellStyle name="Normal 2 2 22 6" xfId="11398"/>
    <cellStyle name="Normal 2 2 23" xfId="11399"/>
    <cellStyle name="Normal 2 2 23 2" xfId="11400"/>
    <cellStyle name="Normal 2 2 23 3" xfId="11401"/>
    <cellStyle name="Normal 2 2 23 3 2" xfId="11402"/>
    <cellStyle name="Normal 2 2 23 3 3" xfId="11403"/>
    <cellStyle name="Normal 2 2 23 3 4" xfId="11404"/>
    <cellStyle name="Normal 2 2 24" xfId="11405"/>
    <cellStyle name="Normal 2 2 24 2" xfId="11406"/>
    <cellStyle name="Normal 2 2 25" xfId="11407"/>
    <cellStyle name="Normal 2 2 26" xfId="11408"/>
    <cellStyle name="Normal 2 2 27" xfId="11409"/>
    <cellStyle name="Normal 2 2 28" xfId="11410"/>
    <cellStyle name="Normal 2 2 29" xfId="11411"/>
    <cellStyle name="Normal 2 2 3" xfId="11412"/>
    <cellStyle name="Normal 2 2 3 10" xfId="11413"/>
    <cellStyle name="Normal 2 2 3 10 2" xfId="11414"/>
    <cellStyle name="Normal 2 2 3 10 2 2" xfId="11415"/>
    <cellStyle name="Normal 2 2 3 10 2 2 2" xfId="11416"/>
    <cellStyle name="Normal 2 2 3 10 2 2 3" xfId="11417"/>
    <cellStyle name="Normal 2 2 3 10 2 2 4" xfId="11418"/>
    <cellStyle name="Normal 2 2 3 10 2 3" xfId="11419"/>
    <cellStyle name="Normal 2 2 3 10 2 4" xfId="11420"/>
    <cellStyle name="Normal 2 2 3 10 2 5" xfId="11421"/>
    <cellStyle name="Normal 2 2 3 10 3" xfId="11422"/>
    <cellStyle name="Normal 2 2 3 10 4" xfId="11423"/>
    <cellStyle name="Normal 2 2 3 10 4 2" xfId="11424"/>
    <cellStyle name="Normal 2 2 3 10 4 3" xfId="11425"/>
    <cellStyle name="Normal 2 2 3 10 4 4" xfId="11426"/>
    <cellStyle name="Normal 2 2 3 10 5" xfId="11427"/>
    <cellStyle name="Normal 2 2 3 10 6" xfId="11428"/>
    <cellStyle name="Normal 2 2 3 10 7" xfId="11429"/>
    <cellStyle name="Normal 2 2 3 11" xfId="11430"/>
    <cellStyle name="Normal 2 2 3 11 2" xfId="11431"/>
    <cellStyle name="Normal 2 2 3 11 2 2" xfId="11432"/>
    <cellStyle name="Normal 2 2 3 11 2 2 2" xfId="11433"/>
    <cellStyle name="Normal 2 2 3 11 2 2 3" xfId="11434"/>
    <cellStyle name="Normal 2 2 3 11 2 2 4" xfId="11435"/>
    <cellStyle name="Normal 2 2 3 11 2 3" xfId="11436"/>
    <cellStyle name="Normal 2 2 3 11 2 4" xfId="11437"/>
    <cellStyle name="Normal 2 2 3 11 2 5" xfId="11438"/>
    <cellStyle name="Normal 2 2 3 11 3" xfId="11439"/>
    <cellStyle name="Normal 2 2 3 11 4" xfId="11440"/>
    <cellStyle name="Normal 2 2 3 11 4 2" xfId="11441"/>
    <cellStyle name="Normal 2 2 3 11 4 3" xfId="11442"/>
    <cellStyle name="Normal 2 2 3 11 4 4" xfId="11443"/>
    <cellStyle name="Normal 2 2 3 11 5" xfId="11444"/>
    <cellStyle name="Normal 2 2 3 11 6" xfId="11445"/>
    <cellStyle name="Normal 2 2 3 11 7" xfId="11446"/>
    <cellStyle name="Normal 2 2 3 12" xfId="11447"/>
    <cellStyle name="Normal 2 2 3 2" xfId="11448"/>
    <cellStyle name="Normal 2 2 3 3" xfId="11449"/>
    <cellStyle name="Normal 2 2 3 4" xfId="11450"/>
    <cellStyle name="Normal 2 2 3 5" xfId="11451"/>
    <cellStyle name="Normal 2 2 3 6" xfId="11452"/>
    <cellStyle name="Normal 2 2 3 7" xfId="11453"/>
    <cellStyle name="Normal 2 2 3 8" xfId="11454"/>
    <cellStyle name="Normal 2 2 3 9" xfId="11455"/>
    <cellStyle name="Normal 2 2 3 9 2" xfId="11456"/>
    <cellStyle name="Normal 2 2 30" xfId="11457"/>
    <cellStyle name="Normal 2 2 31" xfId="11458"/>
    <cellStyle name="Normal 2 2 32" xfId="11459"/>
    <cellStyle name="Normal 2 2 33" xfId="11460"/>
    <cellStyle name="Normal 2 2 34" xfId="11461"/>
    <cellStyle name="Normal 2 2 35" xfId="11462"/>
    <cellStyle name="Normal 2 2 36" xfId="11463"/>
    <cellStyle name="Normal 2 2 37" xfId="11464"/>
    <cellStyle name="Normal 2 2 38" xfId="11465"/>
    <cellStyle name="Normal 2 2 39" xfId="11466"/>
    <cellStyle name="Normal 2 2 4" xfId="11467"/>
    <cellStyle name="Normal 2 2 4 10" xfId="11468"/>
    <cellStyle name="Normal 2 2 4 10 2" xfId="11469"/>
    <cellStyle name="Normal 2 2 4 11" xfId="11470"/>
    <cellStyle name="Normal 2 2 4 11 2" xfId="11471"/>
    <cellStyle name="Normal 2 2 4 12" xfId="11472"/>
    <cellStyle name="Normal 2 2 4 12 2" xfId="11473"/>
    <cellStyle name="Normal 2 2 4 12 3" xfId="11474"/>
    <cellStyle name="Normal 2 2 4 12 3 2" xfId="11475"/>
    <cellStyle name="Normal 2 2 4 12 3 3" xfId="11476"/>
    <cellStyle name="Normal 2 2 4 12 3 4" xfId="11477"/>
    <cellStyle name="Normal 2 2 4 12 4" xfId="11478"/>
    <cellStyle name="Normal 2 2 4 12 5" xfId="11479"/>
    <cellStyle name="Normal 2 2 4 12 6" xfId="11480"/>
    <cellStyle name="Normal 2 2 4 13" xfId="11481"/>
    <cellStyle name="Normal 2 2 4 13 2" xfId="11482"/>
    <cellStyle name="Normal 2 2 4 13 3" xfId="11483"/>
    <cellStyle name="Normal 2 2 4 13 4" xfId="11484"/>
    <cellStyle name="Normal 2 2 4 14" xfId="11485"/>
    <cellStyle name="Normal 2 2 4 15" xfId="11486"/>
    <cellStyle name="Normal 2 2 4 16" xfId="11487"/>
    <cellStyle name="Normal 2 2 4 2" xfId="11488"/>
    <cellStyle name="Normal 2 2 4 2 2" xfId="11489"/>
    <cellStyle name="Normal 2 2 4 2 3" xfId="11490"/>
    <cellStyle name="Normal 2 2 4 2 3 2" xfId="11491"/>
    <cellStyle name="Normal 2 2 4 2 3 2 2" xfId="11492"/>
    <cellStyle name="Normal 2 2 4 2 3 2 3" xfId="11493"/>
    <cellStyle name="Normal 2 2 4 2 3 2 4" xfId="11494"/>
    <cellStyle name="Normal 2 2 4 2 3 3" xfId="11495"/>
    <cellStyle name="Normal 2 2 4 2 3 4" xfId="11496"/>
    <cellStyle name="Normal 2 2 4 2 3 5" xfId="11497"/>
    <cellStyle name="Normal 2 2 4 2 4" xfId="11498"/>
    <cellStyle name="Normal 2 2 4 2 4 2" xfId="11499"/>
    <cellStyle name="Normal 2 2 4 2 4 3" xfId="11500"/>
    <cellStyle name="Normal 2 2 4 2 4 4" xfId="11501"/>
    <cellStyle name="Normal 2 2 4 2 5" xfId="11502"/>
    <cellStyle name="Normal 2 2 4 2 6" xfId="11503"/>
    <cellStyle name="Normal 2 2 4 2 7" xfId="11504"/>
    <cellStyle name="Normal 2 2 4 3" xfId="11505"/>
    <cellStyle name="Normal 2 2 4 4" xfId="11506"/>
    <cellStyle name="Normal 2 2 4 5" xfId="11507"/>
    <cellStyle name="Normal 2 2 4 6" xfId="11508"/>
    <cellStyle name="Normal 2 2 4 7" xfId="11509"/>
    <cellStyle name="Normal 2 2 4 8" xfId="11510"/>
    <cellStyle name="Normal 2 2 4 9" xfId="11511"/>
    <cellStyle name="Normal 2 2 4 9 2" xfId="11512"/>
    <cellStyle name="Normal 2 2 40" xfId="11513"/>
    <cellStyle name="Normal 2 2 41" xfId="11514"/>
    <cellStyle name="Normal 2 2 42" xfId="11515"/>
    <cellStyle name="Normal 2 2 43" xfId="11516"/>
    <cellStyle name="Normal 2 2 44" xfId="11517"/>
    <cellStyle name="Normal 2 2 45" xfId="11518"/>
    <cellStyle name="Normal 2 2 46" xfId="11519"/>
    <cellStyle name="Normal 2 2 47" xfId="11520"/>
    <cellStyle name="Normal 2 2 48" xfId="11521"/>
    <cellStyle name="Normal 2 2 49" xfId="11522"/>
    <cellStyle name="Normal 2 2 5" xfId="11523"/>
    <cellStyle name="Normal 2 2 5 10" xfId="11524"/>
    <cellStyle name="Normal 2 2 5 10 2" xfId="11525"/>
    <cellStyle name="Normal 2 2 5 11" xfId="11526"/>
    <cellStyle name="Normal 2 2 5 12" xfId="11527"/>
    <cellStyle name="Normal 2 2 5 2" xfId="11528"/>
    <cellStyle name="Normal 2 2 5 3" xfId="11529"/>
    <cellStyle name="Normal 2 2 5 4" xfId="11530"/>
    <cellStyle name="Normal 2 2 5 5" xfId="11531"/>
    <cellStyle name="Normal 2 2 5 6" xfId="11532"/>
    <cellStyle name="Normal 2 2 5 7" xfId="11533"/>
    <cellStyle name="Normal 2 2 5 8" xfId="11534"/>
    <cellStyle name="Normal 2 2 5 9" xfId="11535"/>
    <cellStyle name="Normal 2 2 5 9 2" xfId="11536"/>
    <cellStyle name="Normal 2 2 50" xfId="11537"/>
    <cellStyle name="Normal 2 2 51" xfId="11538"/>
    <cellStyle name="Normal 2 2 52" xfId="11539"/>
    <cellStyle name="Normal 2 2 53" xfId="11540"/>
    <cellStyle name="Normal 2 2 54" xfId="11541"/>
    <cellStyle name="Normal 2 2 55" xfId="11542"/>
    <cellStyle name="Normal 2 2 56" xfId="11543"/>
    <cellStyle name="Normal 2 2 57" xfId="11544"/>
    <cellStyle name="Normal 2 2 58" xfId="11545"/>
    <cellStyle name="Normal 2 2 59" xfId="11546"/>
    <cellStyle name="Normal 2 2 6" xfId="11547"/>
    <cellStyle name="Normal 2 2 6 2" xfId="11548"/>
    <cellStyle name="Normal 2 2 6 2 2" xfId="11549"/>
    <cellStyle name="Normal 2 2 6 2 2 2" xfId="11550"/>
    <cellStyle name="Normal 2 2 6 2 2 2 2" xfId="11551"/>
    <cellStyle name="Normal 2 2 6 2 2 2 3" xfId="11552"/>
    <cellStyle name="Normal 2 2 6 2 2 2 4" xfId="11553"/>
    <cellStyle name="Normal 2 2 6 2 2 3" xfId="11554"/>
    <cellStyle name="Normal 2 2 6 2 2 4" xfId="11555"/>
    <cellStyle name="Normal 2 2 6 2 2 5" xfId="11556"/>
    <cellStyle name="Normal 2 2 6 2 3" xfId="11557"/>
    <cellStyle name="Normal 2 2 6 2 3 2" xfId="11558"/>
    <cellStyle name="Normal 2 2 6 2 3 3" xfId="11559"/>
    <cellStyle name="Normal 2 2 6 2 3 4" xfId="11560"/>
    <cellStyle name="Normal 2 2 6 2 4" xfId="11561"/>
    <cellStyle name="Normal 2 2 6 2 5" xfId="11562"/>
    <cellStyle name="Normal 2 2 6 2 6" xfId="11563"/>
    <cellStyle name="Normal 2 2 6 3" xfId="11564"/>
    <cellStyle name="Normal 2 2 6 3 2" xfId="11565"/>
    <cellStyle name="Normal 2 2 6 3 2 2" xfId="11566"/>
    <cellStyle name="Normal 2 2 6 3 2 2 2" xfId="11567"/>
    <cellStyle name="Normal 2 2 6 3 2 2 3" xfId="11568"/>
    <cellStyle name="Normal 2 2 6 3 2 2 4" xfId="11569"/>
    <cellStyle name="Normal 2 2 6 3 2 3" xfId="11570"/>
    <cellStyle name="Normal 2 2 6 3 2 4" xfId="11571"/>
    <cellStyle name="Normal 2 2 6 3 2 5" xfId="11572"/>
    <cellStyle name="Normal 2 2 6 3 3" xfId="11573"/>
    <cellStyle name="Normal 2 2 6 3 4" xfId="11574"/>
    <cellStyle name="Normal 2 2 6 3 4 2" xfId="11575"/>
    <cellStyle name="Normal 2 2 6 3 4 3" xfId="11576"/>
    <cellStyle name="Normal 2 2 6 3 4 4" xfId="11577"/>
    <cellStyle name="Normal 2 2 6 3 5" xfId="11578"/>
    <cellStyle name="Normal 2 2 6 3 6" xfId="11579"/>
    <cellStyle name="Normal 2 2 6 3 7" xfId="11580"/>
    <cellStyle name="Normal 2 2 6 4" xfId="11581"/>
    <cellStyle name="Normal 2 2 6 4 2" xfId="11582"/>
    <cellStyle name="Normal 2 2 6 5" xfId="11583"/>
    <cellStyle name="Normal 2 2 6 6" xfId="11584"/>
    <cellStyle name="Normal 2 2 6 7" xfId="11585"/>
    <cellStyle name="Normal 2 2 6 7 2" xfId="11586"/>
    <cellStyle name="Normal 2 2 6 7 3" xfId="11587"/>
    <cellStyle name="Normal 2 2 6 7 4" xfId="11588"/>
    <cellStyle name="Normal 2 2 60" xfId="11589"/>
    <cellStyle name="Normal 2 2 61" xfId="11590"/>
    <cellStyle name="Normal 2 2 62" xfId="11591"/>
    <cellStyle name="Normal 2 2 63" xfId="11592"/>
    <cellStyle name="Normal 2 2 64" xfId="11593"/>
    <cellStyle name="Normal 2 2 65" xfId="11594"/>
    <cellStyle name="Normal 2 2 66" xfId="11595"/>
    <cellStyle name="Normal 2 2 67" xfId="11596"/>
    <cellStyle name="Normal 2 2 68" xfId="11597"/>
    <cellStyle name="Normal 2 2 69" xfId="11598"/>
    <cellStyle name="Normal 2 2 7" xfId="11599"/>
    <cellStyle name="Normal 2 2 7 2" xfId="11600"/>
    <cellStyle name="Normal 2 2 7 2 2" xfId="11601"/>
    <cellStyle name="Normal 2 2 7 2 2 2" xfId="11602"/>
    <cellStyle name="Normal 2 2 7 2 2 2 2" xfId="11603"/>
    <cellStyle name="Normal 2 2 7 2 2 2 3" xfId="11604"/>
    <cellStyle name="Normal 2 2 7 2 2 2 4" xfId="11605"/>
    <cellStyle name="Normal 2 2 7 2 2 3" xfId="11606"/>
    <cellStyle name="Normal 2 2 7 2 2 4" xfId="11607"/>
    <cellStyle name="Normal 2 2 7 2 2 5" xfId="11608"/>
    <cellStyle name="Normal 2 2 7 2 3" xfId="11609"/>
    <cellStyle name="Normal 2 2 7 2 3 2" xfId="11610"/>
    <cellStyle name="Normal 2 2 7 2 3 3" xfId="11611"/>
    <cellStyle name="Normal 2 2 7 2 3 4" xfId="11612"/>
    <cellStyle name="Normal 2 2 7 2 4" xfId="11613"/>
    <cellStyle name="Normal 2 2 7 2 5" xfId="11614"/>
    <cellStyle name="Normal 2 2 7 2 6" xfId="11615"/>
    <cellStyle name="Normal 2 2 7 3" xfId="11616"/>
    <cellStyle name="Normal 2 2 7 3 2" xfId="11617"/>
    <cellStyle name="Normal 2 2 7 3 3" xfId="11618"/>
    <cellStyle name="Normal 2 2 7 3 3 2" xfId="11619"/>
    <cellStyle name="Normal 2 2 7 3 3 3" xfId="11620"/>
    <cellStyle name="Normal 2 2 7 3 3 4" xfId="11621"/>
    <cellStyle name="Normal 2 2 7 3 4" xfId="11622"/>
    <cellStyle name="Normal 2 2 7 3 5" xfId="11623"/>
    <cellStyle name="Normal 2 2 7 3 6" xfId="11624"/>
    <cellStyle name="Normal 2 2 7 4" xfId="11625"/>
    <cellStyle name="Normal 2 2 7 4 2" xfId="11626"/>
    <cellStyle name="Normal 2 2 7 4 3" xfId="11627"/>
    <cellStyle name="Normal 2 2 7 4 4" xfId="11628"/>
    <cellStyle name="Normal 2 2 7 5" xfId="11629"/>
    <cellStyle name="Normal 2 2 7 6" xfId="11630"/>
    <cellStyle name="Normal 2 2 7 7" xfId="11631"/>
    <cellStyle name="Normal 2 2 70" xfId="11632"/>
    <cellStyle name="Normal 2 2 71" xfId="11633"/>
    <cellStyle name="Normal 2 2 72" xfId="11634"/>
    <cellStyle name="Normal 2 2 73" xfId="11635"/>
    <cellStyle name="Normal 2 2 74" xfId="11636"/>
    <cellStyle name="Normal 2 2 75" xfId="11637"/>
    <cellStyle name="Normal 2 2 76" xfId="11638"/>
    <cellStyle name="Normal 2 2 77" xfId="11639"/>
    <cellStyle name="Normal 2 2 78" xfId="11640"/>
    <cellStyle name="Normal 2 2 79" xfId="11641"/>
    <cellStyle name="Normal 2 2 8" xfId="11642"/>
    <cellStyle name="Normal 2 2 8 2" xfId="11643"/>
    <cellStyle name="Normal 2 2 8 2 2" xfId="11644"/>
    <cellStyle name="Normal 2 2 8 2 2 2" xfId="11645"/>
    <cellStyle name="Normal 2 2 8 2 2 2 2" xfId="11646"/>
    <cellStyle name="Normal 2 2 8 2 2 2 3" xfId="11647"/>
    <cellStyle name="Normal 2 2 8 2 2 2 4" xfId="11648"/>
    <cellStyle name="Normal 2 2 8 2 2 3" xfId="11649"/>
    <cellStyle name="Normal 2 2 8 2 2 4" xfId="11650"/>
    <cellStyle name="Normal 2 2 8 2 2 5" xfId="11651"/>
    <cellStyle name="Normal 2 2 8 2 3" xfId="11652"/>
    <cellStyle name="Normal 2 2 8 2 3 2" xfId="11653"/>
    <cellStyle name="Normal 2 2 8 2 3 3" xfId="11654"/>
    <cellStyle name="Normal 2 2 8 2 3 4" xfId="11655"/>
    <cellStyle name="Normal 2 2 8 2 4" xfId="11656"/>
    <cellStyle name="Normal 2 2 8 2 5" xfId="11657"/>
    <cellStyle name="Normal 2 2 8 2 6" xfId="11658"/>
    <cellStyle name="Normal 2 2 8 3" xfId="11659"/>
    <cellStyle name="Normal 2 2 8 3 2" xfId="11660"/>
    <cellStyle name="Normal 2 2 8 3 3" xfId="11661"/>
    <cellStyle name="Normal 2 2 8 3 3 2" xfId="11662"/>
    <cellStyle name="Normal 2 2 8 3 3 3" xfId="11663"/>
    <cellStyle name="Normal 2 2 8 3 3 4" xfId="11664"/>
    <cellStyle name="Normal 2 2 8 3 4" xfId="11665"/>
    <cellStyle name="Normal 2 2 8 3 5" xfId="11666"/>
    <cellStyle name="Normal 2 2 8 3 6" xfId="11667"/>
    <cellStyle name="Normal 2 2 8 4" xfId="11668"/>
    <cellStyle name="Normal 2 2 8 4 2" xfId="11669"/>
    <cellStyle name="Normal 2 2 8 4 3" xfId="11670"/>
    <cellStyle name="Normal 2 2 8 4 4" xfId="11671"/>
    <cellStyle name="Normal 2 2 8 5" xfId="11672"/>
    <cellStyle name="Normal 2 2 8 6" xfId="11673"/>
    <cellStyle name="Normal 2 2 8 7" xfId="11674"/>
    <cellStyle name="Normal 2 2 80" xfId="11675"/>
    <cellStyle name="Normal 2 2 81" xfId="11676"/>
    <cellStyle name="Normal 2 2 82" xfId="11677"/>
    <cellStyle name="Normal 2 2 83" xfId="11678"/>
    <cellStyle name="Normal 2 2 84" xfId="11679"/>
    <cellStyle name="Normal 2 2 85" xfId="11680"/>
    <cellStyle name="Normal 2 2 86" xfId="11681"/>
    <cellStyle name="Normal 2 2 87" xfId="11682"/>
    <cellStyle name="Normal 2 2 88" xfId="11683"/>
    <cellStyle name="Normal 2 2 89" xfId="11684"/>
    <cellStyle name="Normal 2 2 9" xfId="11685"/>
    <cellStyle name="Normal 2 2 9 2" xfId="11686"/>
    <cellStyle name="Normal 2 2 9 2 10" xfId="11687"/>
    <cellStyle name="Normal 2 2 9 2 10 2" xfId="11688"/>
    <cellStyle name="Normal 2 2 9 2 10 3" xfId="11689"/>
    <cellStyle name="Normal 2 2 9 2 10 4" xfId="11690"/>
    <cellStyle name="Normal 2 2 9 2 11" xfId="11691"/>
    <cellStyle name="Normal 2 2 9 2 12" xfId="11692"/>
    <cellStyle name="Normal 2 2 9 2 13" xfId="11693"/>
    <cellStyle name="Normal 2 2 9 2 2" xfId="11694"/>
    <cellStyle name="Normal 2 2 9 2 2 2" xfId="11695"/>
    <cellStyle name="Normal 2 2 9 2 2 2 2" xfId="11696"/>
    <cellStyle name="Normal 2 2 9 2 2 2 2 2" xfId="11697"/>
    <cellStyle name="Normal 2 2 9 2 2 2 2 2 2" xfId="11698"/>
    <cellStyle name="Normal 2 2 9 2 2 2 2 2 3" xfId="11699"/>
    <cellStyle name="Normal 2 2 9 2 2 2 2 2 4" xfId="11700"/>
    <cellStyle name="Normal 2 2 9 2 2 2 2 3" xfId="11701"/>
    <cellStyle name="Normal 2 2 9 2 2 2 2 4" xfId="11702"/>
    <cellStyle name="Normal 2 2 9 2 2 2 2 5" xfId="11703"/>
    <cellStyle name="Normal 2 2 9 2 2 2 3" xfId="11704"/>
    <cellStyle name="Normal 2 2 9 2 2 2 3 2" xfId="11705"/>
    <cellStyle name="Normal 2 2 9 2 2 2 3 3" xfId="11706"/>
    <cellStyle name="Normal 2 2 9 2 2 2 3 4" xfId="11707"/>
    <cellStyle name="Normal 2 2 9 2 2 2 4" xfId="11708"/>
    <cellStyle name="Normal 2 2 9 2 2 2 5" xfId="11709"/>
    <cellStyle name="Normal 2 2 9 2 2 2 6" xfId="11710"/>
    <cellStyle name="Normal 2 2 9 2 3" xfId="11711"/>
    <cellStyle name="Normal 2 2 9 2 3 2" xfId="11712"/>
    <cellStyle name="Normal 2 2 9 2 3 2 2" xfId="11713"/>
    <cellStyle name="Normal 2 2 9 2 3 2 2 2" xfId="11714"/>
    <cellStyle name="Normal 2 2 9 2 3 2 2 3" xfId="11715"/>
    <cellStyle name="Normal 2 2 9 2 3 2 2 4" xfId="11716"/>
    <cellStyle name="Normal 2 2 9 2 3 2 3" xfId="11717"/>
    <cellStyle name="Normal 2 2 9 2 3 2 4" xfId="11718"/>
    <cellStyle name="Normal 2 2 9 2 3 2 5" xfId="11719"/>
    <cellStyle name="Normal 2 2 9 2 3 3" xfId="11720"/>
    <cellStyle name="Normal 2 2 9 2 3 3 2" xfId="11721"/>
    <cellStyle name="Normal 2 2 9 2 3 3 3" xfId="11722"/>
    <cellStyle name="Normal 2 2 9 2 3 3 4" xfId="11723"/>
    <cellStyle name="Normal 2 2 9 2 3 4" xfId="11724"/>
    <cellStyle name="Normal 2 2 9 2 3 5" xfId="11725"/>
    <cellStyle name="Normal 2 2 9 2 3 6" xfId="11726"/>
    <cellStyle name="Normal 2 2 9 2 4" xfId="11727"/>
    <cellStyle name="Normal 2 2 9 2 4 2" xfId="11728"/>
    <cellStyle name="Normal 2 2 9 2 4 2 2" xfId="11729"/>
    <cellStyle name="Normal 2 2 9 2 4 2 2 2" xfId="11730"/>
    <cellStyle name="Normal 2 2 9 2 4 2 2 3" xfId="11731"/>
    <cellStyle name="Normal 2 2 9 2 4 2 2 4" xfId="11732"/>
    <cellStyle name="Normal 2 2 9 2 4 2 3" xfId="11733"/>
    <cellStyle name="Normal 2 2 9 2 4 2 4" xfId="11734"/>
    <cellStyle name="Normal 2 2 9 2 4 2 5" xfId="11735"/>
    <cellStyle name="Normal 2 2 9 2 4 3" xfId="11736"/>
    <cellStyle name="Normal 2 2 9 2 4 3 2" xfId="11737"/>
    <cellStyle name="Normal 2 2 9 2 4 3 3" xfId="11738"/>
    <cellStyle name="Normal 2 2 9 2 4 3 4" xfId="11739"/>
    <cellStyle name="Normal 2 2 9 2 4 4" xfId="11740"/>
    <cellStyle name="Normal 2 2 9 2 4 5" xfId="11741"/>
    <cellStyle name="Normal 2 2 9 2 4 6" xfId="11742"/>
    <cellStyle name="Normal 2 2 9 2 5" xfId="11743"/>
    <cellStyle name="Normal 2 2 9 2 5 2" xfId="11744"/>
    <cellStyle name="Normal 2 2 9 2 5 2 2" xfId="11745"/>
    <cellStyle name="Normal 2 2 9 2 5 2 2 2" xfId="11746"/>
    <cellStyle name="Normal 2 2 9 2 5 2 2 3" xfId="11747"/>
    <cellStyle name="Normal 2 2 9 2 5 2 2 4" xfId="11748"/>
    <cellStyle name="Normal 2 2 9 2 5 2 3" xfId="11749"/>
    <cellStyle name="Normal 2 2 9 2 5 2 4" xfId="11750"/>
    <cellStyle name="Normal 2 2 9 2 5 2 5" xfId="11751"/>
    <cellStyle name="Normal 2 2 9 2 5 3" xfId="11752"/>
    <cellStyle name="Normal 2 2 9 2 5 3 2" xfId="11753"/>
    <cellStyle name="Normal 2 2 9 2 5 3 3" xfId="11754"/>
    <cellStyle name="Normal 2 2 9 2 5 3 4" xfId="11755"/>
    <cellStyle name="Normal 2 2 9 2 5 4" xfId="11756"/>
    <cellStyle name="Normal 2 2 9 2 5 5" xfId="11757"/>
    <cellStyle name="Normal 2 2 9 2 5 6" xfId="11758"/>
    <cellStyle name="Normal 2 2 9 2 6" xfId="11759"/>
    <cellStyle name="Normal 2 2 9 2 6 2" xfId="11760"/>
    <cellStyle name="Normal 2 2 9 2 6 2 2" xfId="11761"/>
    <cellStyle name="Normal 2 2 9 2 6 2 2 2" xfId="11762"/>
    <cellStyle name="Normal 2 2 9 2 6 2 2 3" xfId="11763"/>
    <cellStyle name="Normal 2 2 9 2 6 2 2 4" xfId="11764"/>
    <cellStyle name="Normal 2 2 9 2 6 2 3" xfId="11765"/>
    <cellStyle name="Normal 2 2 9 2 6 2 4" xfId="11766"/>
    <cellStyle name="Normal 2 2 9 2 6 2 5" xfId="11767"/>
    <cellStyle name="Normal 2 2 9 2 6 3" xfId="11768"/>
    <cellStyle name="Normal 2 2 9 2 6 3 2" xfId="11769"/>
    <cellStyle name="Normal 2 2 9 2 6 3 3" xfId="11770"/>
    <cellStyle name="Normal 2 2 9 2 6 3 4" xfId="11771"/>
    <cellStyle name="Normal 2 2 9 2 6 4" xfId="11772"/>
    <cellStyle name="Normal 2 2 9 2 6 5" xfId="11773"/>
    <cellStyle name="Normal 2 2 9 2 6 6" xfId="11774"/>
    <cellStyle name="Normal 2 2 9 2 7" xfId="11775"/>
    <cellStyle name="Normal 2 2 9 2 7 2" xfId="11776"/>
    <cellStyle name="Normal 2 2 9 2 7 2 2" xfId="11777"/>
    <cellStyle name="Normal 2 2 9 2 7 2 2 2" xfId="11778"/>
    <cellStyle name="Normal 2 2 9 2 7 2 2 3" xfId="11779"/>
    <cellStyle name="Normal 2 2 9 2 7 2 2 4" xfId="11780"/>
    <cellStyle name="Normal 2 2 9 2 7 2 3" xfId="11781"/>
    <cellStyle name="Normal 2 2 9 2 7 2 4" xfId="11782"/>
    <cellStyle name="Normal 2 2 9 2 7 2 5" xfId="11783"/>
    <cellStyle name="Normal 2 2 9 2 7 3" xfId="11784"/>
    <cellStyle name="Normal 2 2 9 2 7 3 2" xfId="11785"/>
    <cellStyle name="Normal 2 2 9 2 7 3 3" xfId="11786"/>
    <cellStyle name="Normal 2 2 9 2 7 3 4" xfId="11787"/>
    <cellStyle name="Normal 2 2 9 2 7 4" xfId="11788"/>
    <cellStyle name="Normal 2 2 9 2 7 5" xfId="11789"/>
    <cellStyle name="Normal 2 2 9 2 7 6" xfId="11790"/>
    <cellStyle name="Normal 2 2 9 2 8" xfId="11791"/>
    <cellStyle name="Normal 2 2 9 2 8 2" xfId="11792"/>
    <cellStyle name="Normal 2 2 9 2 8 2 2" xfId="11793"/>
    <cellStyle name="Normal 2 2 9 2 8 2 2 2" xfId="11794"/>
    <cellStyle name="Normal 2 2 9 2 8 2 2 3" xfId="11795"/>
    <cellStyle name="Normal 2 2 9 2 8 2 2 4" xfId="11796"/>
    <cellStyle name="Normal 2 2 9 2 8 2 3" xfId="11797"/>
    <cellStyle name="Normal 2 2 9 2 8 2 4" xfId="11798"/>
    <cellStyle name="Normal 2 2 9 2 8 2 5" xfId="11799"/>
    <cellStyle name="Normal 2 2 9 2 8 3" xfId="11800"/>
    <cellStyle name="Normal 2 2 9 2 8 3 2" xfId="11801"/>
    <cellStyle name="Normal 2 2 9 2 8 3 3" xfId="11802"/>
    <cellStyle name="Normal 2 2 9 2 8 3 4" xfId="11803"/>
    <cellStyle name="Normal 2 2 9 2 8 4" xfId="11804"/>
    <cellStyle name="Normal 2 2 9 2 8 5" xfId="11805"/>
    <cellStyle name="Normal 2 2 9 2 8 6" xfId="11806"/>
    <cellStyle name="Normal 2 2 9 2 9" xfId="11807"/>
    <cellStyle name="Normal 2 2 9 2 9 2" xfId="11808"/>
    <cellStyle name="Normal 2 2 9 2 9 2 2" xfId="11809"/>
    <cellStyle name="Normal 2 2 9 2 9 2 3" xfId="11810"/>
    <cellStyle name="Normal 2 2 9 2 9 2 4" xfId="11811"/>
    <cellStyle name="Normal 2 2 9 2 9 3" xfId="11812"/>
    <cellStyle name="Normal 2 2 9 2 9 4" xfId="11813"/>
    <cellStyle name="Normal 2 2 9 2 9 5" xfId="11814"/>
    <cellStyle name="Normal 2 2 9 3" xfId="11815"/>
    <cellStyle name="Normal 2 2 9 3 2" xfId="11816"/>
    <cellStyle name="Normal 2 2 9 3 3" xfId="11817"/>
    <cellStyle name="Normal 2 2 9 3 3 2" xfId="11818"/>
    <cellStyle name="Normal 2 2 9 3 3 2 2" xfId="11819"/>
    <cellStyle name="Normal 2 2 9 3 3 2 3" xfId="11820"/>
    <cellStyle name="Normal 2 2 9 3 3 2 4" xfId="11821"/>
    <cellStyle name="Normal 2 2 9 3 3 3" xfId="11822"/>
    <cellStyle name="Normal 2 2 9 3 3 4" xfId="11823"/>
    <cellStyle name="Normal 2 2 9 3 3 5" xfId="11824"/>
    <cellStyle name="Normal 2 2 9 3 4" xfId="11825"/>
    <cellStyle name="Normal 2 2 9 3 4 2" xfId="11826"/>
    <cellStyle name="Normal 2 2 9 3 4 3" xfId="11827"/>
    <cellStyle name="Normal 2 2 9 3 4 4" xfId="11828"/>
    <cellStyle name="Normal 2 2 9 3 5" xfId="11829"/>
    <cellStyle name="Normal 2 2 9 3 6" xfId="11830"/>
    <cellStyle name="Normal 2 2 9 3 7" xfId="11831"/>
    <cellStyle name="Normal 2 2 9 4" xfId="11832"/>
    <cellStyle name="Normal 2 2 9 5" xfId="11833"/>
    <cellStyle name="Normal 2 2 9 6" xfId="11834"/>
    <cellStyle name="Normal 2 2 9 7" xfId="11835"/>
    <cellStyle name="Normal 2 2 9 8" xfId="11836"/>
    <cellStyle name="Normal 2 2 9 9" xfId="11837"/>
    <cellStyle name="Normal 2 2 90" xfId="11838"/>
    <cellStyle name="Normal 2 2 91" xfId="11839"/>
    <cellStyle name="Normal 2 2 92" xfId="11840"/>
    <cellStyle name="Normal 2 2 93" xfId="11841"/>
    <cellStyle name="Normal 2 2 94" xfId="11842"/>
    <cellStyle name="Normal 2 2 95" xfId="11843"/>
    <cellStyle name="Normal 2 2 96" xfId="11844"/>
    <cellStyle name="Normal 2 2 97" xfId="11845"/>
    <cellStyle name="Normal 2 2 98" xfId="11846"/>
    <cellStyle name="Normal 2 2 99" xfId="11847"/>
    <cellStyle name="Normal 2 2_Guarantees" xfId="11848"/>
    <cellStyle name="Normal 2 20" xfId="11849"/>
    <cellStyle name="Normal 2 20 2" xfId="11850"/>
    <cellStyle name="Normal 2 21" xfId="11851"/>
    <cellStyle name="Normal 2 21 2" xfId="11852"/>
    <cellStyle name="Normal 2 21 2 2" xfId="11853"/>
    <cellStyle name="Normal 2 21 2 2 2" xfId="11854"/>
    <cellStyle name="Normal 2 21 2 2 3" xfId="11855"/>
    <cellStyle name="Normal 2 21 2 2 4" xfId="11856"/>
    <cellStyle name="Normal 2 21 2 3" xfId="11857"/>
    <cellStyle name="Normal 2 21 2 4" xfId="11858"/>
    <cellStyle name="Normal 2 21 2 5" xfId="11859"/>
    <cellStyle name="Normal 2 21 3" xfId="11860"/>
    <cellStyle name="Normal 2 21 4" xfId="11861"/>
    <cellStyle name="Normal 2 21 4 2" xfId="11862"/>
    <cellStyle name="Normal 2 21 4 3" xfId="11863"/>
    <cellStyle name="Normal 2 21 4 4" xfId="11864"/>
    <cellStyle name="Normal 2 21 5" xfId="11865"/>
    <cellStyle name="Normal 2 21 6" xfId="11866"/>
    <cellStyle name="Normal 2 21 7" xfId="11867"/>
    <cellStyle name="Normal 2 22" xfId="11868"/>
    <cellStyle name="Normal 2 22 2" xfId="11869"/>
    <cellStyle name="Normal 2 22 2 2" xfId="11870"/>
    <cellStyle name="Normal 2 22 2 2 2" xfId="11871"/>
    <cellStyle name="Normal 2 22 2 2 3" xfId="11872"/>
    <cellStyle name="Normal 2 22 2 2 4" xfId="11873"/>
    <cellStyle name="Normal 2 22 2 3" xfId="11874"/>
    <cellStyle name="Normal 2 22 2 4" xfId="11875"/>
    <cellStyle name="Normal 2 22 2 5" xfId="11876"/>
    <cellStyle name="Normal 2 22 3" xfId="11877"/>
    <cellStyle name="Normal 2 22 4" xfId="11878"/>
    <cellStyle name="Normal 2 22 4 2" xfId="11879"/>
    <cellStyle name="Normal 2 22 4 3" xfId="11880"/>
    <cellStyle name="Normal 2 22 4 4" xfId="11881"/>
    <cellStyle name="Normal 2 22 5" xfId="11882"/>
    <cellStyle name="Normal 2 22 6" xfId="11883"/>
    <cellStyle name="Normal 2 22 7" xfId="11884"/>
    <cellStyle name="Normal 2 23" xfId="11885"/>
    <cellStyle name="Normal 2 23 2" xfId="11886"/>
    <cellStyle name="Normal 2 24" xfId="11887"/>
    <cellStyle name="Normal 2 24 2" xfId="11888"/>
    <cellStyle name="Normal 2 24 3" xfId="11889"/>
    <cellStyle name="Normal 2 24 4" xfId="11890"/>
    <cellStyle name="Normal 2 25" xfId="11891"/>
    <cellStyle name="Normal 2 25 2" xfId="11892"/>
    <cellStyle name="Normal 2 25 3" xfId="11893"/>
    <cellStyle name="Normal 2 25 4" xfId="11894"/>
    <cellStyle name="Normal 2 26" xfId="11895"/>
    <cellStyle name="Normal 2 26 2" xfId="11896"/>
    <cellStyle name="Normal 2 27" xfId="11897"/>
    <cellStyle name="Normal 2 27 2" xfId="11898"/>
    <cellStyle name="Normal 2 28" xfId="11899"/>
    <cellStyle name="Normal 2 28 2" xfId="11900"/>
    <cellStyle name="Normal 2 29" xfId="11901"/>
    <cellStyle name="Normal 2 29 2" xfId="11902"/>
    <cellStyle name="Normal 2 3" xfId="11903"/>
    <cellStyle name="Normal 2 3 10" xfId="11904"/>
    <cellStyle name="Normal 2 3 10 2" xfId="11905"/>
    <cellStyle name="Normal 2 3 10 2 2" xfId="11906"/>
    <cellStyle name="Normal 2 3 10 2 2 2" xfId="11907"/>
    <cellStyle name="Normal 2 3 10 2 2 3" xfId="11908"/>
    <cellStyle name="Normal 2 3 10 2 2 4" xfId="11909"/>
    <cellStyle name="Normal 2 3 10 2 3" xfId="11910"/>
    <cellStyle name="Normal 2 3 10 2 4" xfId="11911"/>
    <cellStyle name="Normal 2 3 10 2 5" xfId="11912"/>
    <cellStyle name="Normal 2 3 10 3" xfId="11913"/>
    <cellStyle name="Normal 2 3 10 4" xfId="11914"/>
    <cellStyle name="Normal 2 3 10 4 2" xfId="11915"/>
    <cellStyle name="Normal 2 3 10 4 3" xfId="11916"/>
    <cellStyle name="Normal 2 3 10 4 4" xfId="11917"/>
    <cellStyle name="Normal 2 3 10 5" xfId="11918"/>
    <cellStyle name="Normal 2 3 10 6" xfId="11919"/>
    <cellStyle name="Normal 2 3 10 7" xfId="11920"/>
    <cellStyle name="Normal 2 3 11" xfId="11921"/>
    <cellStyle name="Normal 2 3 11 2" xfId="11922"/>
    <cellStyle name="Normal 2 3 12" xfId="11923"/>
    <cellStyle name="Normal 2 3 12 2" xfId="11924"/>
    <cellStyle name="Normal 2 3 13" xfId="11925"/>
    <cellStyle name="Normal 2 3 13 2" xfId="11926"/>
    <cellStyle name="Normal 2 3 2" xfId="11927"/>
    <cellStyle name="Normal 2 3 2 2" xfId="11928"/>
    <cellStyle name="Normal 2 3 2 2 2" xfId="11929"/>
    <cellStyle name="Normal 2 3 2 2 3" xfId="11930"/>
    <cellStyle name="Normal 2 3 2 2 3 2" xfId="11931"/>
    <cellStyle name="Normal 2 3 2 2 3 2 2" xfId="11932"/>
    <cellStyle name="Normal 2 3 2 2 3 2 3" xfId="11933"/>
    <cellStyle name="Normal 2 3 2 2 3 2 4" xfId="11934"/>
    <cellStyle name="Normal 2 3 2 2 3 3" xfId="11935"/>
    <cellStyle name="Normal 2 3 2 2 3 4" xfId="11936"/>
    <cellStyle name="Normal 2 3 2 2 3 5" xfId="11937"/>
    <cellStyle name="Normal 2 3 2 2 4" xfId="11938"/>
    <cellStyle name="Normal 2 3 2 2 5" xfId="11939"/>
    <cellStyle name="Normal 2 3 2 2 5 2" xfId="11940"/>
    <cellStyle name="Normal 2 3 2 2 5 3" xfId="11941"/>
    <cellStyle name="Normal 2 3 2 2 5 4" xfId="11942"/>
    <cellStyle name="Normal 2 3 2 2 6" xfId="11943"/>
    <cellStyle name="Normal 2 3 2 2 7" xfId="11944"/>
    <cellStyle name="Normal 2 3 2 2 8" xfId="11945"/>
    <cellStyle name="Normal 2 3 2 3" xfId="11946"/>
    <cellStyle name="Normal 2 3 2 4" xfId="11947"/>
    <cellStyle name="Normal 2 3 2 4 2" xfId="11948"/>
    <cellStyle name="Normal 2 3 2 4 2 2" xfId="11949"/>
    <cellStyle name="Normal 2 3 2 4 2 3" xfId="11950"/>
    <cellStyle name="Normal 2 3 2 4 2 4" xfId="11951"/>
    <cellStyle name="Normal 2 3 2 4 3" xfId="11952"/>
    <cellStyle name="Normal 2 3 2 4 4" xfId="11953"/>
    <cellStyle name="Normal 2 3 2 4 5" xfId="11954"/>
    <cellStyle name="Normal 2 3 2 5" xfId="11955"/>
    <cellStyle name="Normal 2 3 2 5 2" xfId="11956"/>
    <cellStyle name="Normal 2 3 2 5 3" xfId="11957"/>
    <cellStyle name="Normal 2 3 2 5 4" xfId="11958"/>
    <cellStyle name="Normal 2 3 2 6" xfId="11959"/>
    <cellStyle name="Normal 2 3 2 7" xfId="11960"/>
    <cellStyle name="Normal 2 3 2 8" xfId="11961"/>
    <cellStyle name="Normal 2 3 3" xfId="11962"/>
    <cellStyle name="Normal 2 3 4" xfId="11963"/>
    <cellStyle name="Normal 2 3 5" xfId="11964"/>
    <cellStyle name="Normal 2 3 6" xfId="11965"/>
    <cellStyle name="Normal 2 3 7" xfId="11966"/>
    <cellStyle name="Normal 2 3 8" xfId="11967"/>
    <cellStyle name="Normal 2 3 9" xfId="11968"/>
    <cellStyle name="Normal 2 3 9 2" xfId="11969"/>
    <cellStyle name="Normal 2 30" xfId="11970"/>
    <cellStyle name="Normal 2 30 2" xfId="11971"/>
    <cellStyle name="Normal 2 31" xfId="11972"/>
    <cellStyle name="Normal 2 31 2" xfId="11973"/>
    <cellStyle name="Normal 2 32" xfId="11974"/>
    <cellStyle name="Normal 2 32 2" xfId="11975"/>
    <cellStyle name="Normal 2 33" xfId="11976"/>
    <cellStyle name="Normal 2 33 2" xfId="11977"/>
    <cellStyle name="Normal 2 34" xfId="11978"/>
    <cellStyle name="Normal 2 34 2" xfId="11979"/>
    <cellStyle name="Normal 2 35" xfId="11980"/>
    <cellStyle name="Normal 2 35 2" xfId="11981"/>
    <cellStyle name="Normal 2 36" xfId="11982"/>
    <cellStyle name="Normal 2 36 2" xfId="11983"/>
    <cellStyle name="Normal 2 37" xfId="11984"/>
    <cellStyle name="Normal 2 37 2" xfId="11985"/>
    <cellStyle name="Normal 2 38" xfId="11986"/>
    <cellStyle name="Normal 2 38 2" xfId="11987"/>
    <cellStyle name="Normal 2 39" xfId="11988"/>
    <cellStyle name="Normal 2 39 2" xfId="11989"/>
    <cellStyle name="Normal 2 4" xfId="11990"/>
    <cellStyle name="Normal 2 4 10" xfId="11991"/>
    <cellStyle name="Normal 2 4 10 2" xfId="11992"/>
    <cellStyle name="Normal 2 4 11" xfId="11993"/>
    <cellStyle name="Normal 2 4 12" xfId="11994"/>
    <cellStyle name="Normal 2 4 12 2" xfId="11995"/>
    <cellStyle name="Normal 2 4 13" xfId="11996"/>
    <cellStyle name="Normal 2 4 14" xfId="11997"/>
    <cellStyle name="Normal 2 4 2" xfId="11998"/>
    <cellStyle name="Normal 2 4 2 2" xfId="11999"/>
    <cellStyle name="Normal 2 4 3" xfId="12000"/>
    <cellStyle name="Normal 2 4 4" xfId="12001"/>
    <cellStyle name="Normal 2 4 5" xfId="12002"/>
    <cellStyle name="Normal 2 4 6" xfId="12003"/>
    <cellStyle name="Normal 2 4 7" xfId="12004"/>
    <cellStyle name="Normal 2 4 8" xfId="12005"/>
    <cellStyle name="Normal 2 4 9" xfId="12006"/>
    <cellStyle name="Normal 2 4 9 2" xfId="12007"/>
    <cellStyle name="Normal 2 40" xfId="12008"/>
    <cellStyle name="Normal 2 40 2" xfId="12009"/>
    <cellStyle name="Normal 2 41" xfId="12010"/>
    <cellStyle name="Normal 2 41 2" xfId="12011"/>
    <cellStyle name="Normal 2 42" xfId="12012"/>
    <cellStyle name="Normal 2 42 2" xfId="12013"/>
    <cellStyle name="Normal 2 43" xfId="12014"/>
    <cellStyle name="Normal 2 43 2" xfId="12015"/>
    <cellStyle name="Normal 2 44" xfId="12016"/>
    <cellStyle name="Normal 2 44 2" xfId="12017"/>
    <cellStyle name="Normal 2 45" xfId="12018"/>
    <cellStyle name="Normal 2 45 2" xfId="12019"/>
    <cellStyle name="Normal 2 46" xfId="12020"/>
    <cellStyle name="Normal 2 46 2" xfId="12021"/>
    <cellStyle name="Normal 2 47" xfId="12022"/>
    <cellStyle name="Normal 2 47 2" xfId="12023"/>
    <cellStyle name="Normal 2 48" xfId="12024"/>
    <cellStyle name="Normal 2 48 2" xfId="12025"/>
    <cellStyle name="Normal 2 49" xfId="12026"/>
    <cellStyle name="Normal 2 49 2" xfId="12027"/>
    <cellStyle name="Normal 2 5" xfId="12028"/>
    <cellStyle name="Normal 2 5 10" xfId="12029"/>
    <cellStyle name="Normal 2 5 11" xfId="12030"/>
    <cellStyle name="Normal 2 5 12" xfId="12031"/>
    <cellStyle name="Normal 2 5 13" xfId="12032"/>
    <cellStyle name="Normal 2 5 2" xfId="12033"/>
    <cellStyle name="Normal 2 5 2 2" xfId="12034"/>
    <cellStyle name="Normal 2 5 3" xfId="12035"/>
    <cellStyle name="Normal 2 5 3 2" xfId="12036"/>
    <cellStyle name="Normal 2 5 4" xfId="12037"/>
    <cellStyle name="Normal 2 5 4 2" xfId="12038"/>
    <cellStyle name="Normal 2 5 5" xfId="12039"/>
    <cellStyle name="Normal 2 5 5 2" xfId="12040"/>
    <cellStyle name="Normal 2 5 6" xfId="12041"/>
    <cellStyle name="Normal 2 5 6 2" xfId="12042"/>
    <cellStyle name="Normal 2 5 7" xfId="12043"/>
    <cellStyle name="Normal 2 5 8" xfId="12044"/>
    <cellStyle name="Normal 2 5 9" xfId="12045"/>
    <cellStyle name="Normal 2 50" xfId="12046"/>
    <cellStyle name="Normal 2 50 2" xfId="12047"/>
    <cellStyle name="Normal 2 51" xfId="12048"/>
    <cellStyle name="Normal 2 51 2" xfId="12049"/>
    <cellStyle name="Normal 2 52" xfId="12050"/>
    <cellStyle name="Normal 2 52 2" xfId="12051"/>
    <cellStyle name="Normal 2 53" xfId="12052"/>
    <cellStyle name="Normal 2 53 2" xfId="12053"/>
    <cellStyle name="Normal 2 54" xfId="12054"/>
    <cellStyle name="Normal 2 54 2" xfId="12055"/>
    <cellStyle name="Normal 2 55" xfId="12056"/>
    <cellStyle name="Normal 2 55 2" xfId="12057"/>
    <cellStyle name="Normal 2 56" xfId="12058"/>
    <cellStyle name="Normal 2 56 2" xfId="12059"/>
    <cellStyle name="Normal 2 57" xfId="12060"/>
    <cellStyle name="Normal 2 6" xfId="12061"/>
    <cellStyle name="Normal 2 6 10" xfId="12062"/>
    <cellStyle name="Normal 2 6 11" xfId="12063"/>
    <cellStyle name="Normal 2 6 12" xfId="12064"/>
    <cellStyle name="Normal 2 6 13" xfId="12065"/>
    <cellStyle name="Normal 2 6 2" xfId="12066"/>
    <cellStyle name="Normal 2 6 2 2" xfId="12067"/>
    <cellStyle name="Normal 2 6 3" xfId="12068"/>
    <cellStyle name="Normal 2 6 3 2" xfId="12069"/>
    <cellStyle name="Normal 2 6 4" xfId="12070"/>
    <cellStyle name="Normal 2 6 5" xfId="12071"/>
    <cellStyle name="Normal 2 6 6" xfId="12072"/>
    <cellStyle name="Normal 2 6 7" xfId="12073"/>
    <cellStyle name="Normal 2 6 8" xfId="12074"/>
    <cellStyle name="Normal 2 6 9" xfId="12075"/>
    <cellStyle name="Normal 2 7" xfId="12076"/>
    <cellStyle name="Normal 2 7 10" xfId="12077"/>
    <cellStyle name="Normal 2 7 11" xfId="12078"/>
    <cellStyle name="Normal 2 7 12" xfId="12079"/>
    <cellStyle name="Normal 2 7 13" xfId="12080"/>
    <cellStyle name="Normal 2 7 13 2" xfId="12081"/>
    <cellStyle name="Normal 2 7 13 2 2" xfId="12082"/>
    <cellStyle name="Normal 2 7 13 2 3" xfId="12083"/>
    <cellStyle name="Normal 2 7 13 2 4" xfId="12084"/>
    <cellStyle name="Normal 2 7 13 3" xfId="12085"/>
    <cellStyle name="Normal 2 7 13 4" xfId="12086"/>
    <cellStyle name="Normal 2 7 13 5" xfId="12087"/>
    <cellStyle name="Normal 2 7 14" xfId="12088"/>
    <cellStyle name="Normal 2 7 14 2" xfId="12089"/>
    <cellStyle name="Normal 2 7 14 3" xfId="12090"/>
    <cellStyle name="Normal 2 7 14 4" xfId="12091"/>
    <cellStyle name="Normal 2 7 15" xfId="12092"/>
    <cellStyle name="Normal 2 7 16" xfId="12093"/>
    <cellStyle name="Normal 2 7 17" xfId="12094"/>
    <cellStyle name="Normal 2 7 2" xfId="12095"/>
    <cellStyle name="Normal 2 7 2 2" xfId="12096"/>
    <cellStyle name="Normal 2 7 3" xfId="12097"/>
    <cellStyle name="Normal 2 7 3 2" xfId="12098"/>
    <cellStyle name="Normal 2 7 4" xfId="12099"/>
    <cellStyle name="Normal 2 7 5" xfId="12100"/>
    <cellStyle name="Normal 2 7 6" xfId="12101"/>
    <cellStyle name="Normal 2 7 7" xfId="12102"/>
    <cellStyle name="Normal 2 7 8" xfId="12103"/>
    <cellStyle name="Normal 2 7 9" xfId="12104"/>
    <cellStyle name="Normal 2 8" xfId="12105"/>
    <cellStyle name="Normal 2 8 2" xfId="12106"/>
    <cellStyle name="Normal 2 8 3" xfId="12107"/>
    <cellStyle name="Normal 2 8 3 2" xfId="12108"/>
    <cellStyle name="Normal 2 8 4" xfId="12109"/>
    <cellStyle name="Normal 2 8 4 2" xfId="12110"/>
    <cellStyle name="Normal 2 8 4 2 2" xfId="12111"/>
    <cellStyle name="Normal 2 8 4 2 2 2" xfId="12112"/>
    <cellStyle name="Normal 2 8 4 2 2 3" xfId="12113"/>
    <cellStyle name="Normal 2 8 4 2 2 4" xfId="12114"/>
    <cellStyle name="Normal 2 8 4 2 3" xfId="12115"/>
    <cellStyle name="Normal 2 8 4 2 4" xfId="12116"/>
    <cellStyle name="Normal 2 8 4 2 5" xfId="12117"/>
    <cellStyle name="Normal 2 8 4 3" xfId="12118"/>
    <cellStyle name="Normal 2 8 4 4" xfId="12119"/>
    <cellStyle name="Normal 2 8 4 4 2" xfId="12120"/>
    <cellStyle name="Normal 2 8 4 4 3" xfId="12121"/>
    <cellStyle name="Normal 2 8 4 4 4" xfId="12122"/>
    <cellStyle name="Normal 2 8 4 5" xfId="12123"/>
    <cellStyle name="Normal 2 8 4 6" xfId="12124"/>
    <cellStyle name="Normal 2 8 4 7" xfId="12125"/>
    <cellStyle name="Normal 2 8 5" xfId="12126"/>
    <cellStyle name="Normal 2 8 5 2" xfId="12127"/>
    <cellStyle name="Normal 2 8 5 2 2" xfId="12128"/>
    <cellStyle name="Normal 2 8 5 2 3" xfId="12129"/>
    <cellStyle name="Normal 2 8 5 2 4" xfId="12130"/>
    <cellStyle name="Normal 2 8 5 3" xfId="12131"/>
    <cellStyle name="Normal 2 8 5 4" xfId="12132"/>
    <cellStyle name="Normal 2 8 5 5" xfId="12133"/>
    <cellStyle name="Normal 2 8 6" xfId="12134"/>
    <cellStyle name="Normal 2 8 6 2" xfId="12135"/>
    <cellStyle name="Normal 2 8 6 3" xfId="12136"/>
    <cellStyle name="Normal 2 8 6 4" xfId="12137"/>
    <cellStyle name="Normal 2 8 7" xfId="12138"/>
    <cellStyle name="Normal 2 8 8" xfId="12139"/>
    <cellStyle name="Normal 2 8 9" xfId="12140"/>
    <cellStyle name="Normal 2 9" xfId="12141"/>
    <cellStyle name="Normal 2 9 10" xfId="12142"/>
    <cellStyle name="Normal 2 9 10 2" xfId="12143"/>
    <cellStyle name="Normal 2 9 10 2 2" xfId="12144"/>
    <cellStyle name="Normal 2 9 10 2 2 2" xfId="12145"/>
    <cellStyle name="Normal 2 9 10 2 2 3" xfId="12146"/>
    <cellStyle name="Normal 2 9 10 2 2 4" xfId="12147"/>
    <cellStyle name="Normal 2 9 10 2 3" xfId="12148"/>
    <cellStyle name="Normal 2 9 10 2 4" xfId="12149"/>
    <cellStyle name="Normal 2 9 10 2 5" xfId="12150"/>
    <cellStyle name="Normal 2 9 10 3" xfId="12151"/>
    <cellStyle name="Normal 2 9 10 3 2" xfId="12152"/>
    <cellStyle name="Normal 2 9 10 3 3" xfId="12153"/>
    <cellStyle name="Normal 2 9 10 3 4" xfId="12154"/>
    <cellStyle name="Normal 2 9 10 4" xfId="12155"/>
    <cellStyle name="Normal 2 9 10 5" xfId="12156"/>
    <cellStyle name="Normal 2 9 10 6" xfId="12157"/>
    <cellStyle name="Normal 2 9 11" xfId="12158"/>
    <cellStyle name="Normal 2 9 11 2" xfId="12159"/>
    <cellStyle name="Normal 2 9 11 2 2" xfId="12160"/>
    <cellStyle name="Normal 2 9 11 2 3" xfId="12161"/>
    <cellStyle name="Normal 2 9 11 2 4" xfId="12162"/>
    <cellStyle name="Normal 2 9 11 3" xfId="12163"/>
    <cellStyle name="Normal 2 9 11 4" xfId="12164"/>
    <cellStyle name="Normal 2 9 11 5" xfId="12165"/>
    <cellStyle name="Normal 2 9 12" xfId="12166"/>
    <cellStyle name="Normal 2 9 12 2" xfId="12167"/>
    <cellStyle name="Normal 2 9 12 3" xfId="12168"/>
    <cellStyle name="Normal 2 9 12 4" xfId="12169"/>
    <cellStyle name="Normal 2 9 13" xfId="12170"/>
    <cellStyle name="Normal 2 9 14" xfId="12171"/>
    <cellStyle name="Normal 2 9 15" xfId="12172"/>
    <cellStyle name="Normal 2 9 2" xfId="12173"/>
    <cellStyle name="Normal 2 9 2 2" xfId="12174"/>
    <cellStyle name="Normal 2 9 2 2 2" xfId="12175"/>
    <cellStyle name="Normal 2 9 2 3" xfId="12176"/>
    <cellStyle name="Normal 2 9 2 4" xfId="12177"/>
    <cellStyle name="Normal 2 9 2 5" xfId="12178"/>
    <cellStyle name="Normal 2 9 2 6" xfId="12179"/>
    <cellStyle name="Normal 2 9 2 7" xfId="12180"/>
    <cellStyle name="Normal 2 9 2 8" xfId="12181"/>
    <cellStyle name="Normal 2 9 3" xfId="12182"/>
    <cellStyle name="Normal 2 9 3 2" xfId="12183"/>
    <cellStyle name="Normal 2 9 4" xfId="12184"/>
    <cellStyle name="Normal 2 9 5" xfId="12185"/>
    <cellStyle name="Normal 2 9 6" xfId="12186"/>
    <cellStyle name="Normal 2 9 7" xfId="12187"/>
    <cellStyle name="Normal 2 9 8" xfId="12188"/>
    <cellStyle name="Normal 2 9 9" xfId="12189"/>
    <cellStyle name="Normal 2 9 9 2" xfId="12190"/>
    <cellStyle name="Normal 20" xfId="12191"/>
    <cellStyle name="Normal 20 10" xfId="12192"/>
    <cellStyle name="Normal 20 10 2" xfId="12193"/>
    <cellStyle name="Normal 20 11" xfId="12194"/>
    <cellStyle name="Normal 20 11 2" xfId="12195"/>
    <cellStyle name="Normal 20 12" xfId="12196"/>
    <cellStyle name="Normal 20 12 2" xfId="12197"/>
    <cellStyle name="Normal 20 13" xfId="12198"/>
    <cellStyle name="Normal 20 13 2" xfId="12199"/>
    <cellStyle name="Normal 20 13 2 2" xfId="12200"/>
    <cellStyle name="Normal 20 13 2 3" xfId="12201"/>
    <cellStyle name="Normal 20 13 2 3 2" xfId="12202"/>
    <cellStyle name="Normal 20 13 2 3 3" xfId="12203"/>
    <cellStyle name="Normal 20 13 2 3 4" xfId="12204"/>
    <cellStyle name="Normal 20 13 2 4" xfId="12205"/>
    <cellStyle name="Normal 20 13 2 5" xfId="12206"/>
    <cellStyle name="Normal 20 13 2 6" xfId="12207"/>
    <cellStyle name="Normal 20 13 3" xfId="12208"/>
    <cellStyle name="Normal 20 13 4" xfId="12209"/>
    <cellStyle name="Normal 20 13 4 2" xfId="12210"/>
    <cellStyle name="Normal 20 13 4 3" xfId="12211"/>
    <cellStyle name="Normal 20 13 4 4" xfId="12212"/>
    <cellStyle name="Normal 20 13 5" xfId="12213"/>
    <cellStyle name="Normal 20 13 6" xfId="12214"/>
    <cellStyle name="Normal 20 13 7" xfId="12215"/>
    <cellStyle name="Normal 20 14" xfId="12216"/>
    <cellStyle name="Normal 20 15" xfId="12217"/>
    <cellStyle name="Normal 20 15 2" xfId="12218"/>
    <cellStyle name="Normal 20 15 2 2" xfId="12219"/>
    <cellStyle name="Normal 20 15 2 3" xfId="12220"/>
    <cellStyle name="Normal 20 15 2 4" xfId="12221"/>
    <cellStyle name="Normal 20 15 3" xfId="12222"/>
    <cellStyle name="Normal 20 15 4" xfId="12223"/>
    <cellStyle name="Normal 20 15 5" xfId="12224"/>
    <cellStyle name="Normal 20 16" xfId="12225"/>
    <cellStyle name="Normal 20 16 2" xfId="12226"/>
    <cellStyle name="Normal 20 16 3" xfId="12227"/>
    <cellStyle name="Normal 20 16 4" xfId="12228"/>
    <cellStyle name="Normal 20 17" xfId="12229"/>
    <cellStyle name="Normal 20 18" xfId="12230"/>
    <cellStyle name="Normal 20 19" xfId="12231"/>
    <cellStyle name="Normal 20 2" xfId="12232"/>
    <cellStyle name="Normal 20 2 2" xfId="12233"/>
    <cellStyle name="Normal 20 2 2 2" xfId="12234"/>
    <cellStyle name="Normal 20 2 2 2 2" xfId="12235"/>
    <cellStyle name="Normal 20 2 2 2 2 2" xfId="12236"/>
    <cellStyle name="Normal 20 2 2 2 2 3" xfId="12237"/>
    <cellStyle name="Normal 20 2 2 2 2 4" xfId="12238"/>
    <cellStyle name="Normal 20 2 2 2 3" xfId="12239"/>
    <cellStyle name="Normal 20 2 2 2 4" xfId="12240"/>
    <cellStyle name="Normal 20 2 2 2 5" xfId="12241"/>
    <cellStyle name="Normal 20 2 2 3" xfId="12242"/>
    <cellStyle name="Normal 20 2 2 4" xfId="12243"/>
    <cellStyle name="Normal 20 2 2 4 2" xfId="12244"/>
    <cellStyle name="Normal 20 2 2 4 3" xfId="12245"/>
    <cellStyle name="Normal 20 2 2 4 4" xfId="12246"/>
    <cellStyle name="Normal 20 2 2 5" xfId="12247"/>
    <cellStyle name="Normal 20 2 2 6" xfId="12248"/>
    <cellStyle name="Normal 20 2 2 7" xfId="12249"/>
    <cellStyle name="Normal 20 3" xfId="12250"/>
    <cellStyle name="Normal 20 3 2" xfId="12251"/>
    <cellStyle name="Normal 20 3 2 2" xfId="12252"/>
    <cellStyle name="Normal 20 4" xfId="12253"/>
    <cellStyle name="Normal 20 4 2" xfId="12254"/>
    <cellStyle name="Normal 20 5" xfId="12255"/>
    <cellStyle name="Normal 20 5 2" xfId="12256"/>
    <cellStyle name="Normal 20 6" xfId="12257"/>
    <cellStyle name="Normal 20 6 2" xfId="12258"/>
    <cellStyle name="Normal 20 7" xfId="12259"/>
    <cellStyle name="Normal 20 7 2" xfId="12260"/>
    <cellStyle name="Normal 20 8" xfId="12261"/>
    <cellStyle name="Normal 20 8 2" xfId="12262"/>
    <cellStyle name="Normal 20 9" xfId="12263"/>
    <cellStyle name="Normal 20 9 2" xfId="12264"/>
    <cellStyle name="Normal 21" xfId="12265"/>
    <cellStyle name="Normal 21 10" xfId="12266"/>
    <cellStyle name="Normal 21 10 2" xfId="12267"/>
    <cellStyle name="Normal 21 11" xfId="12268"/>
    <cellStyle name="Normal 21 11 2" xfId="12269"/>
    <cellStyle name="Normal 21 12" xfId="12270"/>
    <cellStyle name="Normal 21 12 2" xfId="12271"/>
    <cellStyle name="Normal 21 13" xfId="12272"/>
    <cellStyle name="Normal 21 14" xfId="12273"/>
    <cellStyle name="Normal 21 14 2" xfId="12274"/>
    <cellStyle name="Normal 21 14 2 2" xfId="12275"/>
    <cellStyle name="Normal 21 14 2 2 2" xfId="12276"/>
    <cellStyle name="Normal 21 14 2 2 3" xfId="12277"/>
    <cellStyle name="Normal 21 14 2 2 4" xfId="12278"/>
    <cellStyle name="Normal 21 14 2 3" xfId="12279"/>
    <cellStyle name="Normal 21 14 2 4" xfId="12280"/>
    <cellStyle name="Normal 21 14 2 5" xfId="12281"/>
    <cellStyle name="Normal 21 14 3" xfId="12282"/>
    <cellStyle name="Normal 21 14 3 2" xfId="12283"/>
    <cellStyle name="Normal 21 14 3 3" xfId="12284"/>
    <cellStyle name="Normal 21 14 3 4" xfId="12285"/>
    <cellStyle name="Normal 21 14 4" xfId="12286"/>
    <cellStyle name="Normal 21 14 5" xfId="12287"/>
    <cellStyle name="Normal 21 14 6" xfId="12288"/>
    <cellStyle name="Normal 21 15" xfId="12289"/>
    <cellStyle name="Normal 21 15 2" xfId="12290"/>
    <cellStyle name="Normal 21 15 3" xfId="12291"/>
    <cellStyle name="Normal 21 15 4" xfId="12292"/>
    <cellStyle name="Normal 21 2" xfId="12293"/>
    <cellStyle name="Normal 21 2 2" xfId="12294"/>
    <cellStyle name="Normal 21 2 3" xfId="12295"/>
    <cellStyle name="Normal 21 2 3 2" xfId="12296"/>
    <cellStyle name="Normal 21 2 3 2 2" xfId="12297"/>
    <cellStyle name="Normal 21 2 3 2 2 2" xfId="12298"/>
    <cellStyle name="Normal 21 2 3 2 2 3" xfId="12299"/>
    <cellStyle name="Normal 21 2 3 2 2 4" xfId="12300"/>
    <cellStyle name="Normal 21 2 3 2 3" xfId="12301"/>
    <cellStyle name="Normal 21 2 3 2 4" xfId="12302"/>
    <cellStyle name="Normal 21 2 3 2 5" xfId="12303"/>
    <cellStyle name="Normal 21 2 3 3" xfId="12304"/>
    <cellStyle name="Normal 21 2 3 3 2" xfId="12305"/>
    <cellStyle name="Normal 21 2 3 3 3" xfId="12306"/>
    <cellStyle name="Normal 21 2 3 3 4" xfId="12307"/>
    <cellStyle name="Normal 21 2 3 4" xfId="12308"/>
    <cellStyle name="Normal 21 2 3 5" xfId="12309"/>
    <cellStyle name="Normal 21 2 3 6" xfId="12310"/>
    <cellStyle name="Normal 21 3" xfId="12311"/>
    <cellStyle name="Normal 21 3 2" xfId="12312"/>
    <cellStyle name="Normal 21 4" xfId="12313"/>
    <cellStyle name="Normal 21 4 2" xfId="12314"/>
    <cellStyle name="Normal 21 5" xfId="12315"/>
    <cellStyle name="Normal 21 5 2" xfId="12316"/>
    <cellStyle name="Normal 21 6" xfId="12317"/>
    <cellStyle name="Normal 21 6 2" xfId="12318"/>
    <cellStyle name="Normal 21 7" xfId="12319"/>
    <cellStyle name="Normal 21 7 2" xfId="12320"/>
    <cellStyle name="Normal 21 8" xfId="12321"/>
    <cellStyle name="Normal 21 8 2" xfId="12322"/>
    <cellStyle name="Normal 21 9" xfId="12323"/>
    <cellStyle name="Normal 21 9 2" xfId="12324"/>
    <cellStyle name="Normal 22" xfId="12325"/>
    <cellStyle name="Normal 22 2" xfId="12326"/>
    <cellStyle name="Normal 22 2 2" xfId="12327"/>
    <cellStyle name="Normal 22 2 3" xfId="12328"/>
    <cellStyle name="Normal 22 2 3 2" xfId="12329"/>
    <cellStyle name="Normal 22 2 3 2 2" xfId="12330"/>
    <cellStyle name="Normal 22 2 3 2 2 2" xfId="12331"/>
    <cellStyle name="Normal 22 2 3 2 2 3" xfId="12332"/>
    <cellStyle name="Normal 22 2 3 2 2 4" xfId="12333"/>
    <cellStyle name="Normal 22 2 3 2 3" xfId="12334"/>
    <cellStyle name="Normal 22 2 3 2 4" xfId="12335"/>
    <cellStyle name="Normal 22 2 3 2 5" xfId="12336"/>
    <cellStyle name="Normal 22 2 3 3" xfId="12337"/>
    <cellStyle name="Normal 22 2 3 3 2" xfId="12338"/>
    <cellStyle name="Normal 22 2 3 3 3" xfId="12339"/>
    <cellStyle name="Normal 22 2 3 3 4" xfId="12340"/>
    <cellStyle name="Normal 22 2 3 4" xfId="12341"/>
    <cellStyle name="Normal 22 2 3 5" xfId="12342"/>
    <cellStyle name="Normal 22 2 3 6" xfId="12343"/>
    <cellStyle name="Normal 22 3" xfId="12344"/>
    <cellStyle name="Normal 22 3 2" xfId="12345"/>
    <cellStyle name="Normal 22 3 2 2" xfId="12346"/>
    <cellStyle name="Normal 22 3 2 2 2" xfId="12347"/>
    <cellStyle name="Normal 22 3 2 2 2 2" xfId="12348"/>
    <cellStyle name="Normal 22 3 2 2 2 3" xfId="12349"/>
    <cellStyle name="Normal 22 3 2 2 2 4" xfId="12350"/>
    <cellStyle name="Normal 22 3 2 2 3" xfId="12351"/>
    <cellStyle name="Normal 22 3 2 2 4" xfId="12352"/>
    <cellStyle name="Normal 22 3 2 2 5" xfId="12353"/>
    <cellStyle name="Normal 22 3 2 3" xfId="12354"/>
    <cellStyle name="Normal 22 3 2 4" xfId="12355"/>
    <cellStyle name="Normal 22 3 2 4 2" xfId="12356"/>
    <cellStyle name="Normal 22 3 2 4 3" xfId="12357"/>
    <cellStyle name="Normal 22 3 2 4 4" xfId="12358"/>
    <cellStyle name="Normal 22 3 2 5" xfId="12359"/>
    <cellStyle name="Normal 22 3 2 6" xfId="12360"/>
    <cellStyle name="Normal 22 3 2 7" xfId="12361"/>
    <cellStyle name="Normal 22 3 3" xfId="12362"/>
    <cellStyle name="Normal 22 3 3 2" xfId="12363"/>
    <cellStyle name="Normal 22 3 3 2 2" xfId="12364"/>
    <cellStyle name="Normal 22 3 3 2 2 2" xfId="12365"/>
    <cellStyle name="Normal 22 3 3 2 2 3" xfId="12366"/>
    <cellStyle name="Normal 22 3 3 2 2 4" xfId="12367"/>
    <cellStyle name="Normal 22 3 3 2 3" xfId="12368"/>
    <cellStyle name="Normal 22 3 3 2 4" xfId="12369"/>
    <cellStyle name="Normal 22 3 3 2 5" xfId="12370"/>
    <cellStyle name="Normal 22 3 3 3" xfId="12371"/>
    <cellStyle name="Normal 22 3 3 3 2" xfId="12372"/>
    <cellStyle name="Normal 22 3 3 3 3" xfId="12373"/>
    <cellStyle name="Normal 22 3 3 3 4" xfId="12374"/>
    <cellStyle name="Normal 22 3 3 4" xfId="12375"/>
    <cellStyle name="Normal 22 3 3 5" xfId="12376"/>
    <cellStyle name="Normal 22 3 3 6" xfId="12377"/>
    <cellStyle name="Normal 22 4" xfId="12378"/>
    <cellStyle name="Normal 22 4 2" xfId="12379"/>
    <cellStyle name="Normal 22 4 2 2" xfId="12380"/>
    <cellStyle name="Normal 22 4 2 2 2" xfId="12381"/>
    <cellStyle name="Normal 22 4 2 2 2 2" xfId="12382"/>
    <cellStyle name="Normal 22 4 2 2 2 3" xfId="12383"/>
    <cellStyle name="Normal 22 4 2 2 2 4" xfId="12384"/>
    <cellStyle name="Normal 22 4 2 2 3" xfId="12385"/>
    <cellStyle name="Normal 22 4 2 2 4" xfId="12386"/>
    <cellStyle name="Normal 22 4 2 2 5" xfId="12387"/>
    <cellStyle name="Normal 22 4 2 3" xfId="12388"/>
    <cellStyle name="Normal 22 4 2 3 2" xfId="12389"/>
    <cellStyle name="Normal 22 4 2 3 3" xfId="12390"/>
    <cellStyle name="Normal 22 4 2 3 4" xfId="12391"/>
    <cellStyle name="Normal 22 4 2 4" xfId="12392"/>
    <cellStyle name="Normal 22 4 2 5" xfId="12393"/>
    <cellStyle name="Normal 22 4 2 6" xfId="12394"/>
    <cellStyle name="Normal 22 4 3" xfId="12395"/>
    <cellStyle name="Normal 22 4 4" xfId="12396"/>
    <cellStyle name="Normal 22 4 4 2" xfId="12397"/>
    <cellStyle name="Normal 22 4 4 2 2" xfId="12398"/>
    <cellStyle name="Normal 22 4 4 2 3" xfId="12399"/>
    <cellStyle name="Normal 22 4 4 2 4" xfId="12400"/>
    <cellStyle name="Normal 22 4 4 3" xfId="12401"/>
    <cellStyle name="Normal 22 4 4 4" xfId="12402"/>
    <cellStyle name="Normal 22 4 4 5" xfId="12403"/>
    <cellStyle name="Normal 22 4 5" xfId="12404"/>
    <cellStyle name="Normal 22 4 5 2" xfId="12405"/>
    <cellStyle name="Normal 22 4 5 3" xfId="12406"/>
    <cellStyle name="Normal 22 4 5 4" xfId="12407"/>
    <cellStyle name="Normal 22 4 6" xfId="12408"/>
    <cellStyle name="Normal 22 4 7" xfId="12409"/>
    <cellStyle name="Normal 22 4 8" xfId="12410"/>
    <cellStyle name="Normal 22 5" xfId="12411"/>
    <cellStyle name="Normal 22 5 2" xfId="12412"/>
    <cellStyle name="Normal 22 5 2 2" xfId="12413"/>
    <cellStyle name="Normal 22 5 2 2 2" xfId="12414"/>
    <cellStyle name="Normal 22 5 2 2 3" xfId="12415"/>
    <cellStyle name="Normal 22 5 2 2 4" xfId="12416"/>
    <cellStyle name="Normal 22 5 2 3" xfId="12417"/>
    <cellStyle name="Normal 22 5 2 4" xfId="12418"/>
    <cellStyle name="Normal 22 5 2 5" xfId="12419"/>
    <cellStyle name="Normal 22 5 3" xfId="12420"/>
    <cellStyle name="Normal 22 5 4" xfId="12421"/>
    <cellStyle name="Normal 22 5 4 2" xfId="12422"/>
    <cellStyle name="Normal 22 5 4 3" xfId="12423"/>
    <cellStyle name="Normal 22 5 4 4" xfId="12424"/>
    <cellStyle name="Normal 22 5 5" xfId="12425"/>
    <cellStyle name="Normal 22 5 6" xfId="12426"/>
    <cellStyle name="Normal 22 5 7" xfId="12427"/>
    <cellStyle name="Normal 22 6" xfId="12428"/>
    <cellStyle name="Normal 22 7" xfId="12429"/>
    <cellStyle name="Normal 22 8" xfId="12430"/>
    <cellStyle name="Normal 22 8 2" xfId="12431"/>
    <cellStyle name="Normal 22 8 3" xfId="12432"/>
    <cellStyle name="Normal 22 8 4" xfId="12433"/>
    <cellStyle name="Normal 23" xfId="12434"/>
    <cellStyle name="Normal 23 2" xfId="12435"/>
    <cellStyle name="Normal 23 2 2" xfId="12436"/>
    <cellStyle name="Normal 23 3" xfId="12437"/>
    <cellStyle name="Normal 23 3 2" xfId="12438"/>
    <cellStyle name="Normal 23 4" xfId="12439"/>
    <cellStyle name="Normal 23 4 2" xfId="12440"/>
    <cellStyle name="Normal 23 4 2 2" xfId="12441"/>
    <cellStyle name="Normal 23 4 2 2 2" xfId="12442"/>
    <cellStyle name="Normal 23 4 2 2 3" xfId="12443"/>
    <cellStyle name="Normal 23 4 2 2 4" xfId="12444"/>
    <cellStyle name="Normal 23 4 2 3" xfId="12445"/>
    <cellStyle name="Normal 23 4 2 4" xfId="12446"/>
    <cellStyle name="Normal 23 4 2 5" xfId="12447"/>
    <cellStyle name="Normal 23 4 3" xfId="12448"/>
    <cellStyle name="Normal 23 4 4" xfId="12449"/>
    <cellStyle name="Normal 23 4 4 2" xfId="12450"/>
    <cellStyle name="Normal 23 4 4 3" xfId="12451"/>
    <cellStyle name="Normal 23 4 4 4" xfId="12452"/>
    <cellStyle name="Normal 23 4 5" xfId="12453"/>
    <cellStyle name="Normal 23 4 6" xfId="12454"/>
    <cellStyle name="Normal 23 4 7" xfId="12455"/>
    <cellStyle name="Normal 23 5" xfId="12456"/>
    <cellStyle name="Normal 23 6" xfId="12457"/>
    <cellStyle name="Normal 23 7" xfId="12458"/>
    <cellStyle name="Normal 23 8" xfId="12459"/>
    <cellStyle name="Normal 23 8 2" xfId="12460"/>
    <cellStyle name="Normal 23 8 3" xfId="12461"/>
    <cellStyle name="Normal 23 8 4" xfId="12462"/>
    <cellStyle name="Normal 24" xfId="12463"/>
    <cellStyle name="Normal 24 2" xfId="12464"/>
    <cellStyle name="Normal 24 2 2" xfId="12465"/>
    <cellStyle name="Normal 24 2 3" xfId="12466"/>
    <cellStyle name="Normal 24 2 3 2" xfId="12467"/>
    <cellStyle name="Normal 24 2 3 2 2" xfId="12468"/>
    <cellStyle name="Normal 24 2 3 2 2 2" xfId="12469"/>
    <cellStyle name="Normal 24 2 3 2 2 3" xfId="12470"/>
    <cellStyle name="Normal 24 2 3 2 2 4" xfId="12471"/>
    <cellStyle name="Normal 24 2 3 2 3" xfId="12472"/>
    <cellStyle name="Normal 24 2 3 2 4" xfId="12473"/>
    <cellStyle name="Normal 24 2 3 2 5" xfId="12474"/>
    <cellStyle name="Normal 24 2 3 3" xfId="12475"/>
    <cellStyle name="Normal 24 2 3 3 2" xfId="12476"/>
    <cellStyle name="Normal 24 2 3 3 3" xfId="12477"/>
    <cellStyle name="Normal 24 2 3 3 4" xfId="12478"/>
    <cellStyle name="Normal 24 2 3 4" xfId="12479"/>
    <cellStyle name="Normal 24 2 3 5" xfId="12480"/>
    <cellStyle name="Normal 24 2 3 6" xfId="12481"/>
    <cellStyle name="Normal 24 3" xfId="12482"/>
    <cellStyle name="Normal 24 3 2" xfId="12483"/>
    <cellStyle name="Normal 24 3 2 2" xfId="12484"/>
    <cellStyle name="Normal 24 3 2 2 2" xfId="12485"/>
    <cellStyle name="Normal 24 3 2 2 2 2" xfId="12486"/>
    <cellStyle name="Normal 24 3 2 2 2 3" xfId="12487"/>
    <cellStyle name="Normal 24 3 2 2 2 4" xfId="12488"/>
    <cellStyle name="Normal 24 3 2 2 3" xfId="12489"/>
    <cellStyle name="Normal 24 3 2 2 4" xfId="12490"/>
    <cellStyle name="Normal 24 3 2 2 5" xfId="12491"/>
    <cellStyle name="Normal 24 3 2 3" xfId="12492"/>
    <cellStyle name="Normal 24 3 2 4" xfId="12493"/>
    <cellStyle name="Normal 24 3 2 4 2" xfId="12494"/>
    <cellStyle name="Normal 24 3 2 4 3" xfId="12495"/>
    <cellStyle name="Normal 24 3 2 4 4" xfId="12496"/>
    <cellStyle name="Normal 24 3 2 5" xfId="12497"/>
    <cellStyle name="Normal 24 3 2 6" xfId="12498"/>
    <cellStyle name="Normal 24 3 2 7" xfId="12499"/>
    <cellStyle name="Normal 24 4" xfId="12500"/>
    <cellStyle name="Normal 24 5" xfId="12501"/>
    <cellStyle name="Normal 24 5 2" xfId="12502"/>
    <cellStyle name="Normal 24 5 2 2" xfId="12503"/>
    <cellStyle name="Normal 24 5 2 2 2" xfId="12504"/>
    <cellStyle name="Normal 24 5 2 2 3" xfId="12505"/>
    <cellStyle name="Normal 24 5 2 2 4" xfId="12506"/>
    <cellStyle name="Normal 24 5 2 3" xfId="12507"/>
    <cellStyle name="Normal 24 5 2 4" xfId="12508"/>
    <cellStyle name="Normal 24 5 2 5" xfId="12509"/>
    <cellStyle name="Normal 24 5 3" xfId="12510"/>
    <cellStyle name="Normal 24 5 4" xfId="12511"/>
    <cellStyle name="Normal 24 5 4 2" xfId="12512"/>
    <cellStyle name="Normal 24 5 4 3" xfId="12513"/>
    <cellStyle name="Normal 24 5 4 4" xfId="12514"/>
    <cellStyle name="Normal 24 5 5" xfId="12515"/>
    <cellStyle name="Normal 24 5 6" xfId="12516"/>
    <cellStyle name="Normal 24 5 7" xfId="12517"/>
    <cellStyle name="Normal 24 6" xfId="12518"/>
    <cellStyle name="Normal 24 7" xfId="12519"/>
    <cellStyle name="Normal 24 8" xfId="12520"/>
    <cellStyle name="Normal 24 8 2" xfId="12521"/>
    <cellStyle name="Normal 24 8 3" xfId="12522"/>
    <cellStyle name="Normal 24 8 4" xfId="12523"/>
    <cellStyle name="Normal 25" xfId="12524"/>
    <cellStyle name="Normal 25 2" xfId="12525"/>
    <cellStyle name="Normal 25 2 2" xfId="12526"/>
    <cellStyle name="Normal 25 2 2 2" xfId="12527"/>
    <cellStyle name="Normal 25 3" xfId="12528"/>
    <cellStyle name="Normal 25 3 2" xfId="12529"/>
    <cellStyle name="Normal 25 4" xfId="12530"/>
    <cellStyle name="Normal 25 5" xfId="12531"/>
    <cellStyle name="Normal 25 5 2" xfId="12532"/>
    <cellStyle name="Normal 25 5 2 2" xfId="12533"/>
    <cellStyle name="Normal 25 5 2 2 2" xfId="12534"/>
    <cellStyle name="Normal 25 5 2 2 3" xfId="12535"/>
    <cellStyle name="Normal 25 5 2 2 4" xfId="12536"/>
    <cellStyle name="Normal 25 5 2 3" xfId="12537"/>
    <cellStyle name="Normal 25 5 2 4" xfId="12538"/>
    <cellStyle name="Normal 25 5 2 5" xfId="12539"/>
    <cellStyle name="Normal 25 5 3" xfId="12540"/>
    <cellStyle name="Normal 25 5 3 2" xfId="12541"/>
    <cellStyle name="Normal 25 5 3 3" xfId="12542"/>
    <cellStyle name="Normal 25 5 3 4" xfId="12543"/>
    <cellStyle name="Normal 25 5 4" xfId="12544"/>
    <cellStyle name="Normal 25 5 5" xfId="12545"/>
    <cellStyle name="Normal 25 5 6" xfId="12546"/>
    <cellStyle name="Normal 25 6" xfId="12547"/>
    <cellStyle name="Normal 25 6 2" xfId="12548"/>
    <cellStyle name="Normal 25 6 3" xfId="12549"/>
    <cellStyle name="Normal 25 6 4" xfId="12550"/>
    <cellStyle name="Normal 26" xfId="12551"/>
    <cellStyle name="Normal 26 2" xfId="12552"/>
    <cellStyle name="Normal 26 2 2" xfId="12553"/>
    <cellStyle name="Normal 26 2 2 2" xfId="12554"/>
    <cellStyle name="Normal 26 3" xfId="12555"/>
    <cellStyle name="Normal 26 3 2" xfId="12556"/>
    <cellStyle name="Normal 26 3 3" xfId="12557"/>
    <cellStyle name="Normal 26 3 4" xfId="12558"/>
    <cellStyle name="Normal 26 3 4 2" xfId="12559"/>
    <cellStyle name="Normal 26 3 4 3" xfId="12560"/>
    <cellStyle name="Normal 26 3 4 4" xfId="12561"/>
    <cellStyle name="Normal 26 4" xfId="12562"/>
    <cellStyle name="Normal 26 4 2" xfId="12563"/>
    <cellStyle name="Normal 26 4 3" xfId="12564"/>
    <cellStyle name="Normal 26 4 3 2" xfId="12565"/>
    <cellStyle name="Normal 26 4 3 3" xfId="12566"/>
    <cellStyle name="Normal 26 4 3 4" xfId="12567"/>
    <cellStyle name="Normal 26 5" xfId="12568"/>
    <cellStyle name="Normal 26 5 2" xfId="12569"/>
    <cellStyle name="Normal 26 5 2 2" xfId="12570"/>
    <cellStyle name="Normal 26 5 2 2 2" xfId="12571"/>
    <cellStyle name="Normal 26 5 2 2 3" xfId="12572"/>
    <cellStyle name="Normal 26 5 2 2 4" xfId="12573"/>
    <cellStyle name="Normal 26 5 2 3" xfId="12574"/>
    <cellStyle name="Normal 26 5 2 4" xfId="12575"/>
    <cellStyle name="Normal 26 5 2 5" xfId="12576"/>
    <cellStyle name="Normal 26 5 3" xfId="12577"/>
    <cellStyle name="Normal 26 5 3 2" xfId="12578"/>
    <cellStyle name="Normal 26 5 3 3" xfId="12579"/>
    <cellStyle name="Normal 26 5 3 4" xfId="12580"/>
    <cellStyle name="Normal 26 5 4" xfId="12581"/>
    <cellStyle name="Normal 26 5 5" xfId="12582"/>
    <cellStyle name="Normal 26 5 6" xfId="12583"/>
    <cellStyle name="Normal 26 6" xfId="12584"/>
    <cellStyle name="Normal 26 6 2" xfId="12585"/>
    <cellStyle name="Normal 26 6 3" xfId="12586"/>
    <cellStyle name="Normal 26 6 4" xfId="12587"/>
    <cellStyle name="Normal 27" xfId="12588"/>
    <cellStyle name="Normal 27 2" xfId="12589"/>
    <cellStyle name="Normal 27 2 2" xfId="12590"/>
    <cellStyle name="Normal 27 3" xfId="12591"/>
    <cellStyle name="Normal 27 3 2" xfId="12592"/>
    <cellStyle name="Normal 27 4" xfId="12593"/>
    <cellStyle name="Normal 27 5" xfId="12594"/>
    <cellStyle name="Normal 27 5 2" xfId="12595"/>
    <cellStyle name="Normal 27 5 2 2" xfId="12596"/>
    <cellStyle name="Normal 27 5 2 2 2" xfId="12597"/>
    <cellStyle name="Normal 27 5 2 2 3" xfId="12598"/>
    <cellStyle name="Normal 27 5 2 2 4" xfId="12599"/>
    <cellStyle name="Normal 27 5 2 3" xfId="12600"/>
    <cellStyle name="Normal 27 5 2 4" xfId="12601"/>
    <cellStyle name="Normal 27 5 2 5" xfId="12602"/>
    <cellStyle name="Normal 27 5 3" xfId="12603"/>
    <cellStyle name="Normal 27 5 3 2" xfId="12604"/>
    <cellStyle name="Normal 27 5 3 3" xfId="12605"/>
    <cellStyle name="Normal 27 5 3 4" xfId="12606"/>
    <cellStyle name="Normal 27 5 4" xfId="12607"/>
    <cellStyle name="Normal 27 5 5" xfId="12608"/>
    <cellStyle name="Normal 27 5 6" xfId="12609"/>
    <cellStyle name="Normal 28" xfId="12610"/>
    <cellStyle name="Normal 28 2" xfId="12611"/>
    <cellStyle name="Normal 28 2 2" xfId="12612"/>
    <cellStyle name="Normal 28 3" xfId="12613"/>
    <cellStyle name="Normal 28 3 2" xfId="12614"/>
    <cellStyle name="Normal 28 4" xfId="12615"/>
    <cellStyle name="Normal 28 5" xfId="12616"/>
    <cellStyle name="Normal 28 5 2" xfId="12617"/>
    <cellStyle name="Normal 28 5 2 2" xfId="12618"/>
    <cellStyle name="Normal 28 5 2 2 2" xfId="12619"/>
    <cellStyle name="Normal 28 5 2 2 3" xfId="12620"/>
    <cellStyle name="Normal 28 5 2 2 4" xfId="12621"/>
    <cellStyle name="Normal 28 5 2 3" xfId="12622"/>
    <cellStyle name="Normal 28 5 2 4" xfId="12623"/>
    <cellStyle name="Normal 28 5 2 5" xfId="12624"/>
    <cellStyle name="Normal 28 5 3" xfId="12625"/>
    <cellStyle name="Normal 28 5 3 2" xfId="12626"/>
    <cellStyle name="Normal 28 5 3 3" xfId="12627"/>
    <cellStyle name="Normal 28 5 3 4" xfId="12628"/>
    <cellStyle name="Normal 28 5 4" xfId="12629"/>
    <cellStyle name="Normal 28 5 5" xfId="12630"/>
    <cellStyle name="Normal 28 5 6" xfId="12631"/>
    <cellStyle name="Normal 29" xfId="12632"/>
    <cellStyle name="Normal 29 10" xfId="12633"/>
    <cellStyle name="Normal 29 10 2" xfId="12634"/>
    <cellStyle name="Normal 29 11" xfId="12635"/>
    <cellStyle name="Normal 29 11 2" xfId="12636"/>
    <cellStyle name="Normal 29 12" xfId="12637"/>
    <cellStyle name="Normal 29 12 2" xfId="12638"/>
    <cellStyle name="Normal 29 13" xfId="12639"/>
    <cellStyle name="Normal 29 13 2" xfId="12640"/>
    <cellStyle name="Normal 29 13 2 2" xfId="12641"/>
    <cellStyle name="Normal 29 13 2 3" xfId="12642"/>
    <cellStyle name="Normal 29 13 2 4" xfId="12643"/>
    <cellStyle name="Normal 29 13 3" xfId="12644"/>
    <cellStyle name="Normal 29 13 4" xfId="12645"/>
    <cellStyle name="Normal 29 13 5" xfId="12646"/>
    <cellStyle name="Normal 29 14" xfId="12647"/>
    <cellStyle name="Normal 29 14 2" xfId="12648"/>
    <cellStyle name="Normal 29 14 3" xfId="12649"/>
    <cellStyle name="Normal 29 14 4" xfId="12650"/>
    <cellStyle name="Normal 29 15" xfId="12651"/>
    <cellStyle name="Normal 29 16" xfId="12652"/>
    <cellStyle name="Normal 29 17" xfId="12653"/>
    <cellStyle name="Normal 29 2" xfId="12654"/>
    <cellStyle name="Normal 29 2 2" xfId="12655"/>
    <cellStyle name="Normal 29 3" xfId="12656"/>
    <cellStyle name="Normal 29 3 2" xfId="12657"/>
    <cellStyle name="Normal 29 4" xfId="12658"/>
    <cellStyle name="Normal 29 4 2" xfId="12659"/>
    <cellStyle name="Normal 29 5" xfId="12660"/>
    <cellStyle name="Normal 29 5 2" xfId="12661"/>
    <cellStyle name="Normal 29 6" xfId="12662"/>
    <cellStyle name="Normal 29 6 2" xfId="12663"/>
    <cellStyle name="Normal 29 7" xfId="12664"/>
    <cellStyle name="Normal 29 7 2" xfId="12665"/>
    <cellStyle name="Normal 29 8" xfId="12666"/>
    <cellStyle name="Normal 29 8 2" xfId="12667"/>
    <cellStyle name="Normal 29 9" xfId="12668"/>
    <cellStyle name="Normal 29 9 2" xfId="12669"/>
    <cellStyle name="Normal 3" xfId="12"/>
    <cellStyle name="Normal 3 10" xfId="12670"/>
    <cellStyle name="Normal 3 10 2" xfId="12671"/>
    <cellStyle name="Normal 3 10 2 2" xfId="12672"/>
    <cellStyle name="Normal 3 10 2 3" xfId="12673"/>
    <cellStyle name="Normal 3 10 2 3 2" xfId="12674"/>
    <cellStyle name="Normal 3 10 2 3 2 2" xfId="12675"/>
    <cellStyle name="Normal 3 10 2 3 2 3" xfId="12676"/>
    <cellStyle name="Normal 3 10 2 3 2 4" xfId="12677"/>
    <cellStyle name="Normal 3 10 2 3 3" xfId="12678"/>
    <cellStyle name="Normal 3 10 2 3 4" xfId="12679"/>
    <cellStyle name="Normal 3 10 2 3 5" xfId="12680"/>
    <cellStyle name="Normal 3 10 2 4" xfId="12681"/>
    <cellStyle name="Normal 3 10 2 4 2" xfId="12682"/>
    <cellStyle name="Normal 3 10 2 4 3" xfId="12683"/>
    <cellStyle name="Normal 3 10 2 4 4" xfId="12684"/>
    <cellStyle name="Normal 3 10 2 5" xfId="12685"/>
    <cellStyle name="Normal 3 10 2 6" xfId="12686"/>
    <cellStyle name="Normal 3 10 2 7" xfId="12687"/>
    <cellStyle name="Normal 3 10 3" xfId="12688"/>
    <cellStyle name="Normal 3 10 3 2" xfId="12689"/>
    <cellStyle name="Normal 3 10 3 2 2" xfId="12690"/>
    <cellStyle name="Normal 3 10 3 2 2 2" xfId="12691"/>
    <cellStyle name="Normal 3 10 3 2 2 3" xfId="12692"/>
    <cellStyle name="Normal 3 10 3 2 2 4" xfId="12693"/>
    <cellStyle name="Normal 3 10 3 2 3" xfId="12694"/>
    <cellStyle name="Normal 3 10 3 2 4" xfId="12695"/>
    <cellStyle name="Normal 3 10 3 2 5" xfId="12696"/>
    <cellStyle name="Normal 3 10 3 3" xfId="12697"/>
    <cellStyle name="Normal 3 10 3 3 2" xfId="12698"/>
    <cellStyle name="Normal 3 10 3 3 3" xfId="12699"/>
    <cellStyle name="Normal 3 10 3 3 4" xfId="12700"/>
    <cellStyle name="Normal 3 10 3 4" xfId="12701"/>
    <cellStyle name="Normal 3 10 3 5" xfId="12702"/>
    <cellStyle name="Normal 3 10 3 6" xfId="12703"/>
    <cellStyle name="Normal 3 10 4" xfId="12704"/>
    <cellStyle name="Normal 3 10 5" xfId="12705"/>
    <cellStyle name="Normal 3 10 5 2" xfId="12706"/>
    <cellStyle name="Normal 3 10 5 2 2" xfId="12707"/>
    <cellStyle name="Normal 3 10 5 2 3" xfId="12708"/>
    <cellStyle name="Normal 3 10 5 2 4" xfId="12709"/>
    <cellStyle name="Normal 3 10 5 3" xfId="12710"/>
    <cellStyle name="Normal 3 10 5 4" xfId="12711"/>
    <cellStyle name="Normal 3 10 5 5" xfId="12712"/>
    <cellStyle name="Normal 3 10 6" xfId="12713"/>
    <cellStyle name="Normal 3 10 7" xfId="12714"/>
    <cellStyle name="Normal 3 10 8" xfId="12715"/>
    <cellStyle name="Normal 3 11" xfId="12716"/>
    <cellStyle name="Normal 3 11 2" xfId="12717"/>
    <cellStyle name="Normal 3 11 2 2" xfId="12718"/>
    <cellStyle name="Normal 3 11 2 2 2" xfId="12719"/>
    <cellStyle name="Normal 3 11 2 2 2 2" xfId="12720"/>
    <cellStyle name="Normal 3 11 2 2 2 3" xfId="12721"/>
    <cellStyle name="Normal 3 11 2 2 2 4" xfId="12722"/>
    <cellStyle name="Normal 3 11 2 2 3" xfId="12723"/>
    <cellStyle name="Normal 3 11 2 2 4" xfId="12724"/>
    <cellStyle name="Normal 3 11 2 2 5" xfId="12725"/>
    <cellStyle name="Normal 3 11 2 3" xfId="12726"/>
    <cellStyle name="Normal 3 11 2 3 2" xfId="12727"/>
    <cellStyle name="Normal 3 11 2 3 3" xfId="12728"/>
    <cellStyle name="Normal 3 11 2 3 4" xfId="12729"/>
    <cellStyle name="Normal 3 11 2 4" xfId="12730"/>
    <cellStyle name="Normal 3 11 2 5" xfId="12731"/>
    <cellStyle name="Normal 3 11 2 6" xfId="12732"/>
    <cellStyle name="Normal 3 11 3" xfId="12733"/>
    <cellStyle name="Normal 3 11 4" xfId="12734"/>
    <cellStyle name="Normal 3 11 4 2" xfId="12735"/>
    <cellStyle name="Normal 3 11 4 2 2" xfId="12736"/>
    <cellStyle name="Normal 3 11 4 2 3" xfId="12737"/>
    <cellStyle name="Normal 3 11 4 2 4" xfId="12738"/>
    <cellStyle name="Normal 3 11 4 3" xfId="12739"/>
    <cellStyle name="Normal 3 11 4 4" xfId="12740"/>
    <cellStyle name="Normal 3 11 4 5" xfId="12741"/>
    <cellStyle name="Normal 3 11 5" xfId="12742"/>
    <cellStyle name="Normal 3 11 6" xfId="12743"/>
    <cellStyle name="Normal 3 11 7" xfId="12744"/>
    <cellStyle name="Normal 3 12" xfId="12745"/>
    <cellStyle name="Normal 3 12 2" xfId="12746"/>
    <cellStyle name="Normal 3 12 2 2" xfId="12747"/>
    <cellStyle name="Normal 3 12 2 2 2" xfId="12748"/>
    <cellStyle name="Normal 3 12 2 2 3" xfId="12749"/>
    <cellStyle name="Normal 3 12 2 2 4" xfId="12750"/>
    <cellStyle name="Normal 3 12 3" xfId="12751"/>
    <cellStyle name="Normal 3 12 3 2" xfId="12752"/>
    <cellStyle name="Normal 3 12 3 2 2" xfId="12753"/>
    <cellStyle name="Normal 3 12 3 2 3" xfId="12754"/>
    <cellStyle name="Normal 3 12 3 2 4" xfId="12755"/>
    <cellStyle name="Normal 3 12 3 3" xfId="12756"/>
    <cellStyle name="Normal 3 12 3 4" xfId="12757"/>
    <cellStyle name="Normal 3 12 3 5" xfId="12758"/>
    <cellStyle name="Normal 3 12 4" xfId="12759"/>
    <cellStyle name="Normal 3 12 5" xfId="12760"/>
    <cellStyle name="Normal 3 12 6" xfId="12761"/>
    <cellStyle name="Normal 3 13" xfId="12762"/>
    <cellStyle name="Normal 3 13 2" xfId="12763"/>
    <cellStyle name="Normal 3 13 3" xfId="12764"/>
    <cellStyle name="Normal 3 13 3 2" xfId="12765"/>
    <cellStyle name="Normal 3 13 3 2 2" xfId="12766"/>
    <cellStyle name="Normal 3 13 3 2 3" xfId="12767"/>
    <cellStyle name="Normal 3 13 3 2 4" xfId="12768"/>
    <cellStyle name="Normal 3 13 3 3" xfId="12769"/>
    <cellStyle name="Normal 3 13 3 4" xfId="12770"/>
    <cellStyle name="Normal 3 13 3 5" xfId="12771"/>
    <cellStyle name="Normal 3 13 4" xfId="12772"/>
    <cellStyle name="Normal 3 13 4 2" xfId="12773"/>
    <cellStyle name="Normal 3 13 4 3" xfId="12774"/>
    <cellStyle name="Normal 3 13 4 4" xfId="12775"/>
    <cellStyle name="Normal 3 13 5" xfId="12776"/>
    <cellStyle name="Normal 3 13 6" xfId="12777"/>
    <cellStyle name="Normal 3 13 7" xfId="12778"/>
    <cellStyle name="Normal 3 14" xfId="12779"/>
    <cellStyle name="Normal 3 14 2" xfId="12780"/>
    <cellStyle name="Normal 3 15" xfId="12781"/>
    <cellStyle name="Normal 3 15 2" xfId="12782"/>
    <cellStyle name="Normal 3 16" xfId="12783"/>
    <cellStyle name="Normal 3 16 2" xfId="12784"/>
    <cellStyle name="Normal 3 17" xfId="12785"/>
    <cellStyle name="Normal 3 17 2" xfId="12786"/>
    <cellStyle name="Normal 3 18" xfId="12787"/>
    <cellStyle name="Normal 3 18 2" xfId="12788"/>
    <cellStyle name="Normal 3 19" xfId="12789"/>
    <cellStyle name="Normal 3 19 2" xfId="12790"/>
    <cellStyle name="Normal 3 2" xfId="12791"/>
    <cellStyle name="Normal 3 2 10" xfId="12792"/>
    <cellStyle name="Normal 3 2 10 2" xfId="12793"/>
    <cellStyle name="Normal 3 2 10 3" xfId="12794"/>
    <cellStyle name="Normal 3 2 10 3 2" xfId="12795"/>
    <cellStyle name="Normal 3 2 10 3 2 2" xfId="12796"/>
    <cellStyle name="Normal 3 2 10 3 2 3" xfId="12797"/>
    <cellStyle name="Normal 3 2 10 3 2 4" xfId="12798"/>
    <cellStyle name="Normal 3 2 10 3 3" xfId="12799"/>
    <cellStyle name="Normal 3 2 10 3 4" xfId="12800"/>
    <cellStyle name="Normal 3 2 10 3 5" xfId="12801"/>
    <cellStyle name="Normal 3 2 10 4" xfId="12802"/>
    <cellStyle name="Normal 3 2 10 4 2" xfId="12803"/>
    <cellStyle name="Normal 3 2 10 4 3" xfId="12804"/>
    <cellStyle name="Normal 3 2 10 4 4" xfId="12805"/>
    <cellStyle name="Normal 3 2 10 5" xfId="12806"/>
    <cellStyle name="Normal 3 2 10 6" xfId="12807"/>
    <cellStyle name="Normal 3 2 10 7" xfId="12808"/>
    <cellStyle name="Normal 3 2 11" xfId="12809"/>
    <cellStyle name="Normal 3 2 11 2" xfId="12810"/>
    <cellStyle name="Normal 3 2 11 3" xfId="12811"/>
    <cellStyle name="Normal 3 2 11 3 2" xfId="12812"/>
    <cellStyle name="Normal 3 2 11 3 2 2" xfId="12813"/>
    <cellStyle name="Normal 3 2 11 3 2 3" xfId="12814"/>
    <cellStyle name="Normal 3 2 11 3 2 4" xfId="12815"/>
    <cellStyle name="Normal 3 2 11 3 3" xfId="12816"/>
    <cellStyle name="Normal 3 2 11 3 4" xfId="12817"/>
    <cellStyle name="Normal 3 2 11 3 5" xfId="12818"/>
    <cellStyle name="Normal 3 2 11 4" xfId="12819"/>
    <cellStyle name="Normal 3 2 11 4 2" xfId="12820"/>
    <cellStyle name="Normal 3 2 11 4 3" xfId="12821"/>
    <cellStyle name="Normal 3 2 11 4 4" xfId="12822"/>
    <cellStyle name="Normal 3 2 11 5" xfId="12823"/>
    <cellStyle name="Normal 3 2 11 6" xfId="12824"/>
    <cellStyle name="Normal 3 2 11 7" xfId="12825"/>
    <cellStyle name="Normal 3 2 12" xfId="12826"/>
    <cellStyle name="Normal 3 2 13" xfId="12827"/>
    <cellStyle name="Normal 3 2 14" xfId="12828"/>
    <cellStyle name="Normal 3 2 15" xfId="12829"/>
    <cellStyle name="Normal 3 2 16" xfId="12830"/>
    <cellStyle name="Normal 3 2 17" xfId="12831"/>
    <cellStyle name="Normal 3 2 17 2" xfId="12832"/>
    <cellStyle name="Normal 3 2 18" xfId="12833"/>
    <cellStyle name="Normal 3 2 18 2" xfId="12834"/>
    <cellStyle name="Normal 3 2 19" xfId="12835"/>
    <cellStyle name="Normal 3 2 19 2" xfId="12836"/>
    <cellStyle name="Normal 3 2 2" xfId="12837"/>
    <cellStyle name="Normal 3 2 2 10" xfId="12838"/>
    <cellStyle name="Normal 3 2 2 11" xfId="12839"/>
    <cellStyle name="Normal 3 2 2 11 2" xfId="12840"/>
    <cellStyle name="Normal 3 2 2 11 2 2" xfId="12841"/>
    <cellStyle name="Normal 3 2 2 11 2 3" xfId="12842"/>
    <cellStyle name="Normal 3 2 2 11 2 4" xfId="12843"/>
    <cellStyle name="Normal 3 2 2 11 3" xfId="12844"/>
    <cellStyle name="Normal 3 2 2 11 4" xfId="12845"/>
    <cellStyle name="Normal 3 2 2 11 5" xfId="12846"/>
    <cellStyle name="Normal 3 2 2 12" xfId="12847"/>
    <cellStyle name="Normal 3 2 2 12 2" xfId="12848"/>
    <cellStyle name="Normal 3 2 2 12 3" xfId="12849"/>
    <cellStyle name="Normal 3 2 2 12 4" xfId="12850"/>
    <cellStyle name="Normal 3 2 2 13" xfId="12851"/>
    <cellStyle name="Normal 3 2 2 14" xfId="12852"/>
    <cellStyle name="Normal 3 2 2 15" xfId="12853"/>
    <cellStyle name="Normal 3 2 2 2" xfId="12854"/>
    <cellStyle name="Normal 3 2 2 2 10" xfId="12855"/>
    <cellStyle name="Normal 3 2 2 2 10 2" xfId="12856"/>
    <cellStyle name="Normal 3 2 2 2 10 2 2" xfId="12857"/>
    <cellStyle name="Normal 3 2 2 2 10 2 3" xfId="12858"/>
    <cellStyle name="Normal 3 2 2 2 10 2 4" xfId="12859"/>
    <cellStyle name="Normal 3 2 2 2 10 3" xfId="12860"/>
    <cellStyle name="Normal 3 2 2 2 10 4" xfId="12861"/>
    <cellStyle name="Normal 3 2 2 2 10 5" xfId="12862"/>
    <cellStyle name="Normal 3 2 2 2 11" xfId="12863"/>
    <cellStyle name="Normal 3 2 2 2 11 2" xfId="12864"/>
    <cellStyle name="Normal 3 2 2 2 11 3" xfId="12865"/>
    <cellStyle name="Normal 3 2 2 2 11 4" xfId="12866"/>
    <cellStyle name="Normal 3 2 2 2 12" xfId="12867"/>
    <cellStyle name="Normal 3 2 2 2 13" xfId="12868"/>
    <cellStyle name="Normal 3 2 2 2 14" xfId="12869"/>
    <cellStyle name="Normal 3 2 2 2 2" xfId="12870"/>
    <cellStyle name="Normal 3 2 2 2 2 10" xfId="12871"/>
    <cellStyle name="Normal 3 2 2 2 2 2" xfId="12872"/>
    <cellStyle name="Normal 3 2 2 2 2 2 2" xfId="12873"/>
    <cellStyle name="Normal 3 2 2 2 2 2 2 2" xfId="12874"/>
    <cellStyle name="Normal 3 2 2 2 2 2 2 2 2" xfId="12875"/>
    <cellStyle name="Normal 3 2 2 2 2 2 2 2 2 2" xfId="12876"/>
    <cellStyle name="Normal 3 2 2 2 2 2 2 2 2 3" xfId="12877"/>
    <cellStyle name="Normal 3 2 2 2 2 2 2 2 2 4" xfId="12878"/>
    <cellStyle name="Normal 3 2 2 2 2 2 2 2 3" xfId="12879"/>
    <cellStyle name="Normal 3 2 2 2 2 2 2 2 4" xfId="12880"/>
    <cellStyle name="Normal 3 2 2 2 2 2 2 2 5" xfId="12881"/>
    <cellStyle name="Normal 3 2 2 2 2 2 2 3" xfId="12882"/>
    <cellStyle name="Normal 3 2 2 2 2 2 2 3 2" xfId="12883"/>
    <cellStyle name="Normal 3 2 2 2 2 2 2 3 3" xfId="12884"/>
    <cellStyle name="Normal 3 2 2 2 2 2 2 3 4" xfId="12885"/>
    <cellStyle name="Normal 3 2 2 2 2 2 2 4" xfId="12886"/>
    <cellStyle name="Normal 3 2 2 2 2 2 2 5" xfId="12887"/>
    <cellStyle name="Normal 3 2 2 2 2 2 2 6" xfId="12888"/>
    <cellStyle name="Normal 3 2 2 2 2 2 3" xfId="12889"/>
    <cellStyle name="Normal 3 2 2 2 2 2 3 2" xfId="12890"/>
    <cellStyle name="Normal 3 2 2 2 2 2 3 2 2" xfId="12891"/>
    <cellStyle name="Normal 3 2 2 2 2 2 3 2 2 2" xfId="12892"/>
    <cellStyle name="Normal 3 2 2 2 2 2 3 2 2 3" xfId="12893"/>
    <cellStyle name="Normal 3 2 2 2 2 2 3 2 2 4" xfId="12894"/>
    <cellStyle name="Normal 3 2 2 2 2 2 3 2 3" xfId="12895"/>
    <cellStyle name="Normal 3 2 2 2 2 2 3 2 4" xfId="12896"/>
    <cellStyle name="Normal 3 2 2 2 2 2 3 2 5" xfId="12897"/>
    <cellStyle name="Normal 3 2 2 2 2 2 3 3" xfId="12898"/>
    <cellStyle name="Normal 3 2 2 2 2 2 3 3 2" xfId="12899"/>
    <cellStyle name="Normal 3 2 2 2 2 2 3 3 3" xfId="12900"/>
    <cellStyle name="Normal 3 2 2 2 2 2 3 3 4" xfId="12901"/>
    <cellStyle name="Normal 3 2 2 2 2 2 3 4" xfId="12902"/>
    <cellStyle name="Normal 3 2 2 2 2 2 3 5" xfId="12903"/>
    <cellStyle name="Normal 3 2 2 2 2 2 3 6" xfId="12904"/>
    <cellStyle name="Normal 3 2 2 2 2 2 4" xfId="12905"/>
    <cellStyle name="Normal 3 2 2 2 2 2 4 2" xfId="12906"/>
    <cellStyle name="Normal 3 2 2 2 2 2 4 2 2" xfId="12907"/>
    <cellStyle name="Normal 3 2 2 2 2 2 4 2 3" xfId="12908"/>
    <cellStyle name="Normal 3 2 2 2 2 2 4 2 4" xfId="12909"/>
    <cellStyle name="Normal 3 2 2 2 2 2 4 3" xfId="12910"/>
    <cellStyle name="Normal 3 2 2 2 2 2 4 4" xfId="12911"/>
    <cellStyle name="Normal 3 2 2 2 2 2 4 5" xfId="12912"/>
    <cellStyle name="Normal 3 2 2 2 2 2 5" xfId="12913"/>
    <cellStyle name="Normal 3 2 2 2 2 2 5 2" xfId="12914"/>
    <cellStyle name="Normal 3 2 2 2 2 2 5 3" xfId="12915"/>
    <cellStyle name="Normal 3 2 2 2 2 2 5 4" xfId="12916"/>
    <cellStyle name="Normal 3 2 2 2 2 2 6" xfId="12917"/>
    <cellStyle name="Normal 3 2 2 2 2 2 7" xfId="12918"/>
    <cellStyle name="Normal 3 2 2 2 2 2 8" xfId="12919"/>
    <cellStyle name="Normal 3 2 2 2 2 3" xfId="12920"/>
    <cellStyle name="Normal 3 2 2 2 2 3 2" xfId="12921"/>
    <cellStyle name="Normal 3 2 2 2 2 3 2 2" xfId="12922"/>
    <cellStyle name="Normal 3 2 2 2 2 3 2 2 2" xfId="12923"/>
    <cellStyle name="Normal 3 2 2 2 2 3 2 2 3" xfId="12924"/>
    <cellStyle name="Normal 3 2 2 2 2 3 2 2 4" xfId="12925"/>
    <cellStyle name="Normal 3 2 2 2 2 3 2 3" xfId="12926"/>
    <cellStyle name="Normal 3 2 2 2 2 3 2 4" xfId="12927"/>
    <cellStyle name="Normal 3 2 2 2 2 3 2 5" xfId="12928"/>
    <cellStyle name="Normal 3 2 2 2 2 3 3" xfId="12929"/>
    <cellStyle name="Normal 3 2 2 2 2 3 3 2" xfId="12930"/>
    <cellStyle name="Normal 3 2 2 2 2 3 3 3" xfId="12931"/>
    <cellStyle name="Normal 3 2 2 2 2 3 3 4" xfId="12932"/>
    <cellStyle name="Normal 3 2 2 2 2 3 4" xfId="12933"/>
    <cellStyle name="Normal 3 2 2 2 2 3 5" xfId="12934"/>
    <cellStyle name="Normal 3 2 2 2 2 3 6" xfId="12935"/>
    <cellStyle name="Normal 3 2 2 2 2 4" xfId="12936"/>
    <cellStyle name="Normal 3 2 2 2 2 4 2" xfId="12937"/>
    <cellStyle name="Normal 3 2 2 2 2 4 2 2" xfId="12938"/>
    <cellStyle name="Normal 3 2 2 2 2 4 2 2 2" xfId="12939"/>
    <cellStyle name="Normal 3 2 2 2 2 4 2 2 3" xfId="12940"/>
    <cellStyle name="Normal 3 2 2 2 2 4 2 2 4" xfId="12941"/>
    <cellStyle name="Normal 3 2 2 2 2 4 2 3" xfId="12942"/>
    <cellStyle name="Normal 3 2 2 2 2 4 2 4" xfId="12943"/>
    <cellStyle name="Normal 3 2 2 2 2 4 2 5" xfId="12944"/>
    <cellStyle name="Normal 3 2 2 2 2 4 3" xfId="12945"/>
    <cellStyle name="Normal 3 2 2 2 2 4 3 2" xfId="12946"/>
    <cellStyle name="Normal 3 2 2 2 2 4 3 3" xfId="12947"/>
    <cellStyle name="Normal 3 2 2 2 2 4 3 4" xfId="12948"/>
    <cellStyle name="Normal 3 2 2 2 2 4 4" xfId="12949"/>
    <cellStyle name="Normal 3 2 2 2 2 4 5" xfId="12950"/>
    <cellStyle name="Normal 3 2 2 2 2 4 6" xfId="12951"/>
    <cellStyle name="Normal 3 2 2 2 2 5" xfId="12952"/>
    <cellStyle name="Normal 3 2 2 2 2 6" xfId="12953"/>
    <cellStyle name="Normal 3 2 2 2 2 6 2" xfId="12954"/>
    <cellStyle name="Normal 3 2 2 2 2 6 2 2" xfId="12955"/>
    <cellStyle name="Normal 3 2 2 2 2 6 2 3" xfId="12956"/>
    <cellStyle name="Normal 3 2 2 2 2 6 2 4" xfId="12957"/>
    <cellStyle name="Normal 3 2 2 2 2 6 3" xfId="12958"/>
    <cellStyle name="Normal 3 2 2 2 2 6 4" xfId="12959"/>
    <cellStyle name="Normal 3 2 2 2 2 6 5" xfId="12960"/>
    <cellStyle name="Normal 3 2 2 2 2 7" xfId="12961"/>
    <cellStyle name="Normal 3 2 2 2 2 7 2" xfId="12962"/>
    <cellStyle name="Normal 3 2 2 2 2 7 3" xfId="12963"/>
    <cellStyle name="Normal 3 2 2 2 2 7 4" xfId="12964"/>
    <cellStyle name="Normal 3 2 2 2 2 8" xfId="12965"/>
    <cellStyle name="Normal 3 2 2 2 2 9" xfId="12966"/>
    <cellStyle name="Normal 3 2 2 2 3" xfId="12967"/>
    <cellStyle name="Normal 3 2 2 2 3 2" xfId="12968"/>
    <cellStyle name="Normal 3 2 2 2 3 2 2" xfId="12969"/>
    <cellStyle name="Normal 3 2 2 2 3 2 2 2" xfId="12970"/>
    <cellStyle name="Normal 3 2 2 2 3 2 2 2 2" xfId="12971"/>
    <cellStyle name="Normal 3 2 2 2 3 2 2 2 2 2" xfId="12972"/>
    <cellStyle name="Normal 3 2 2 2 3 2 2 2 2 3" xfId="12973"/>
    <cellStyle name="Normal 3 2 2 2 3 2 2 2 2 4" xfId="12974"/>
    <cellStyle name="Normal 3 2 2 2 3 2 2 2 3" xfId="12975"/>
    <cellStyle name="Normal 3 2 2 2 3 2 2 2 4" xfId="12976"/>
    <cellStyle name="Normal 3 2 2 2 3 2 2 2 5" xfId="12977"/>
    <cellStyle name="Normal 3 2 2 2 3 2 2 3" xfId="12978"/>
    <cellStyle name="Normal 3 2 2 2 3 2 2 3 2" xfId="12979"/>
    <cellStyle name="Normal 3 2 2 2 3 2 2 3 3" xfId="12980"/>
    <cellStyle name="Normal 3 2 2 2 3 2 2 3 4" xfId="12981"/>
    <cellStyle name="Normal 3 2 2 2 3 2 2 4" xfId="12982"/>
    <cellStyle name="Normal 3 2 2 2 3 2 2 5" xfId="12983"/>
    <cellStyle name="Normal 3 2 2 2 3 2 2 6" xfId="12984"/>
    <cellStyle name="Normal 3 2 2 2 3 2 3" xfId="12985"/>
    <cellStyle name="Normal 3 2 2 2 3 2 3 2" xfId="12986"/>
    <cellStyle name="Normal 3 2 2 2 3 2 3 2 2" xfId="12987"/>
    <cellStyle name="Normal 3 2 2 2 3 2 3 2 2 2" xfId="12988"/>
    <cellStyle name="Normal 3 2 2 2 3 2 3 2 2 3" xfId="12989"/>
    <cellStyle name="Normal 3 2 2 2 3 2 3 2 2 4" xfId="12990"/>
    <cellStyle name="Normal 3 2 2 2 3 2 3 2 3" xfId="12991"/>
    <cellStyle name="Normal 3 2 2 2 3 2 3 2 4" xfId="12992"/>
    <cellStyle name="Normal 3 2 2 2 3 2 3 2 5" xfId="12993"/>
    <cellStyle name="Normal 3 2 2 2 3 2 3 3" xfId="12994"/>
    <cellStyle name="Normal 3 2 2 2 3 2 3 3 2" xfId="12995"/>
    <cellStyle name="Normal 3 2 2 2 3 2 3 3 3" xfId="12996"/>
    <cellStyle name="Normal 3 2 2 2 3 2 3 3 4" xfId="12997"/>
    <cellStyle name="Normal 3 2 2 2 3 2 3 4" xfId="12998"/>
    <cellStyle name="Normal 3 2 2 2 3 2 3 5" xfId="12999"/>
    <cellStyle name="Normal 3 2 2 2 3 2 3 6" xfId="13000"/>
    <cellStyle name="Normal 3 2 2 2 3 2 4" xfId="13001"/>
    <cellStyle name="Normal 3 2 2 2 3 2 4 2" xfId="13002"/>
    <cellStyle name="Normal 3 2 2 2 3 2 4 2 2" xfId="13003"/>
    <cellStyle name="Normal 3 2 2 2 3 2 4 2 3" xfId="13004"/>
    <cellStyle name="Normal 3 2 2 2 3 2 4 2 4" xfId="13005"/>
    <cellStyle name="Normal 3 2 2 2 3 2 4 3" xfId="13006"/>
    <cellStyle name="Normal 3 2 2 2 3 2 4 4" xfId="13007"/>
    <cellStyle name="Normal 3 2 2 2 3 2 4 5" xfId="13008"/>
    <cellStyle name="Normal 3 2 2 2 3 2 5" xfId="13009"/>
    <cellStyle name="Normal 3 2 2 2 3 2 5 2" xfId="13010"/>
    <cellStyle name="Normal 3 2 2 2 3 2 5 3" xfId="13011"/>
    <cellStyle name="Normal 3 2 2 2 3 2 5 4" xfId="13012"/>
    <cellStyle name="Normal 3 2 2 2 3 2 6" xfId="13013"/>
    <cellStyle name="Normal 3 2 2 2 3 2 7" xfId="13014"/>
    <cellStyle name="Normal 3 2 2 2 3 2 8" xfId="13015"/>
    <cellStyle name="Normal 3 2 2 2 3 3" xfId="13016"/>
    <cellStyle name="Normal 3 2 2 2 3 3 2" xfId="13017"/>
    <cellStyle name="Normal 3 2 2 2 3 3 2 2" xfId="13018"/>
    <cellStyle name="Normal 3 2 2 2 3 3 2 2 2" xfId="13019"/>
    <cellStyle name="Normal 3 2 2 2 3 3 2 2 3" xfId="13020"/>
    <cellStyle name="Normal 3 2 2 2 3 3 2 2 4" xfId="13021"/>
    <cellStyle name="Normal 3 2 2 2 3 3 2 3" xfId="13022"/>
    <cellStyle name="Normal 3 2 2 2 3 3 2 4" xfId="13023"/>
    <cellStyle name="Normal 3 2 2 2 3 3 2 5" xfId="13024"/>
    <cellStyle name="Normal 3 2 2 2 3 3 3" xfId="13025"/>
    <cellStyle name="Normal 3 2 2 2 3 3 3 2" xfId="13026"/>
    <cellStyle name="Normal 3 2 2 2 3 3 3 3" xfId="13027"/>
    <cellStyle name="Normal 3 2 2 2 3 3 3 4" xfId="13028"/>
    <cellStyle name="Normal 3 2 2 2 3 3 4" xfId="13029"/>
    <cellStyle name="Normal 3 2 2 2 3 3 5" xfId="13030"/>
    <cellStyle name="Normal 3 2 2 2 3 3 6" xfId="13031"/>
    <cellStyle name="Normal 3 2 2 2 3 4" xfId="13032"/>
    <cellStyle name="Normal 3 2 2 2 3 4 2" xfId="13033"/>
    <cellStyle name="Normal 3 2 2 2 3 4 2 2" xfId="13034"/>
    <cellStyle name="Normal 3 2 2 2 3 4 2 2 2" xfId="13035"/>
    <cellStyle name="Normal 3 2 2 2 3 4 2 2 3" xfId="13036"/>
    <cellStyle name="Normal 3 2 2 2 3 4 2 2 4" xfId="13037"/>
    <cellStyle name="Normal 3 2 2 2 3 4 2 3" xfId="13038"/>
    <cellStyle name="Normal 3 2 2 2 3 4 2 4" xfId="13039"/>
    <cellStyle name="Normal 3 2 2 2 3 4 2 5" xfId="13040"/>
    <cellStyle name="Normal 3 2 2 2 3 4 3" xfId="13041"/>
    <cellStyle name="Normal 3 2 2 2 3 4 3 2" xfId="13042"/>
    <cellStyle name="Normal 3 2 2 2 3 4 3 3" xfId="13043"/>
    <cellStyle name="Normal 3 2 2 2 3 4 3 4" xfId="13044"/>
    <cellStyle name="Normal 3 2 2 2 3 4 4" xfId="13045"/>
    <cellStyle name="Normal 3 2 2 2 3 4 5" xfId="13046"/>
    <cellStyle name="Normal 3 2 2 2 3 4 6" xfId="13047"/>
    <cellStyle name="Normal 3 2 2 2 3 5" xfId="13048"/>
    <cellStyle name="Normal 3 2 2 2 3 5 2" xfId="13049"/>
    <cellStyle name="Normal 3 2 2 2 3 5 2 2" xfId="13050"/>
    <cellStyle name="Normal 3 2 2 2 3 5 2 3" xfId="13051"/>
    <cellStyle name="Normal 3 2 2 2 3 5 2 4" xfId="13052"/>
    <cellStyle name="Normal 3 2 2 2 3 5 3" xfId="13053"/>
    <cellStyle name="Normal 3 2 2 2 3 5 4" xfId="13054"/>
    <cellStyle name="Normal 3 2 2 2 3 5 5" xfId="13055"/>
    <cellStyle name="Normal 3 2 2 2 3 6" xfId="13056"/>
    <cellStyle name="Normal 3 2 2 2 3 6 2" xfId="13057"/>
    <cellStyle name="Normal 3 2 2 2 3 6 3" xfId="13058"/>
    <cellStyle name="Normal 3 2 2 2 3 6 4" xfId="13059"/>
    <cellStyle name="Normal 3 2 2 2 3 7" xfId="13060"/>
    <cellStyle name="Normal 3 2 2 2 3 8" xfId="13061"/>
    <cellStyle name="Normal 3 2 2 2 3 9" xfId="13062"/>
    <cellStyle name="Normal 3 2 2 2 4" xfId="13063"/>
    <cellStyle name="Normal 3 2 2 2 4 2" xfId="13064"/>
    <cellStyle name="Normal 3 2 2 2 4 2 2" xfId="13065"/>
    <cellStyle name="Normal 3 2 2 2 4 2 2 2" xfId="13066"/>
    <cellStyle name="Normal 3 2 2 2 4 2 2 2 2" xfId="13067"/>
    <cellStyle name="Normal 3 2 2 2 4 2 2 2 2 2" xfId="13068"/>
    <cellStyle name="Normal 3 2 2 2 4 2 2 2 2 3" xfId="13069"/>
    <cellStyle name="Normal 3 2 2 2 4 2 2 2 2 4" xfId="13070"/>
    <cellStyle name="Normal 3 2 2 2 4 2 2 2 3" xfId="13071"/>
    <cellStyle name="Normal 3 2 2 2 4 2 2 2 4" xfId="13072"/>
    <cellStyle name="Normal 3 2 2 2 4 2 2 2 5" xfId="13073"/>
    <cellStyle name="Normal 3 2 2 2 4 2 2 3" xfId="13074"/>
    <cellStyle name="Normal 3 2 2 2 4 2 2 3 2" xfId="13075"/>
    <cellStyle name="Normal 3 2 2 2 4 2 2 3 3" xfId="13076"/>
    <cellStyle name="Normal 3 2 2 2 4 2 2 3 4" xfId="13077"/>
    <cellStyle name="Normal 3 2 2 2 4 2 2 4" xfId="13078"/>
    <cellStyle name="Normal 3 2 2 2 4 2 2 5" xfId="13079"/>
    <cellStyle name="Normal 3 2 2 2 4 2 2 6" xfId="13080"/>
    <cellStyle name="Normal 3 2 2 2 4 2 3" xfId="13081"/>
    <cellStyle name="Normal 3 2 2 2 4 2 3 2" xfId="13082"/>
    <cellStyle name="Normal 3 2 2 2 4 2 3 2 2" xfId="13083"/>
    <cellStyle name="Normal 3 2 2 2 4 2 3 2 2 2" xfId="13084"/>
    <cellStyle name="Normal 3 2 2 2 4 2 3 2 2 3" xfId="13085"/>
    <cellStyle name="Normal 3 2 2 2 4 2 3 2 2 4" xfId="13086"/>
    <cellStyle name="Normal 3 2 2 2 4 2 3 2 3" xfId="13087"/>
    <cellStyle name="Normal 3 2 2 2 4 2 3 2 4" xfId="13088"/>
    <cellStyle name="Normal 3 2 2 2 4 2 3 2 5" xfId="13089"/>
    <cellStyle name="Normal 3 2 2 2 4 2 3 3" xfId="13090"/>
    <cellStyle name="Normal 3 2 2 2 4 2 3 3 2" xfId="13091"/>
    <cellStyle name="Normal 3 2 2 2 4 2 3 3 3" xfId="13092"/>
    <cellStyle name="Normal 3 2 2 2 4 2 3 3 4" xfId="13093"/>
    <cellStyle name="Normal 3 2 2 2 4 2 3 4" xfId="13094"/>
    <cellStyle name="Normal 3 2 2 2 4 2 3 5" xfId="13095"/>
    <cellStyle name="Normal 3 2 2 2 4 2 3 6" xfId="13096"/>
    <cellStyle name="Normal 3 2 2 2 4 2 4" xfId="13097"/>
    <cellStyle name="Normal 3 2 2 2 4 2 4 2" xfId="13098"/>
    <cellStyle name="Normal 3 2 2 2 4 2 4 2 2" xfId="13099"/>
    <cellStyle name="Normal 3 2 2 2 4 2 4 2 3" xfId="13100"/>
    <cellStyle name="Normal 3 2 2 2 4 2 4 2 4" xfId="13101"/>
    <cellStyle name="Normal 3 2 2 2 4 2 4 3" xfId="13102"/>
    <cellStyle name="Normal 3 2 2 2 4 2 4 4" xfId="13103"/>
    <cellStyle name="Normal 3 2 2 2 4 2 4 5" xfId="13104"/>
    <cellStyle name="Normal 3 2 2 2 4 2 5" xfId="13105"/>
    <cellStyle name="Normal 3 2 2 2 4 2 5 2" xfId="13106"/>
    <cellStyle name="Normal 3 2 2 2 4 2 5 3" xfId="13107"/>
    <cellStyle name="Normal 3 2 2 2 4 2 5 4" xfId="13108"/>
    <cellStyle name="Normal 3 2 2 2 4 2 6" xfId="13109"/>
    <cellStyle name="Normal 3 2 2 2 4 2 7" xfId="13110"/>
    <cellStyle name="Normal 3 2 2 2 4 2 8" xfId="13111"/>
    <cellStyle name="Normal 3 2 2 2 4 3" xfId="13112"/>
    <cellStyle name="Normal 3 2 2 2 4 3 2" xfId="13113"/>
    <cellStyle name="Normal 3 2 2 2 4 3 2 2" xfId="13114"/>
    <cellStyle name="Normal 3 2 2 2 4 3 2 2 2" xfId="13115"/>
    <cellStyle name="Normal 3 2 2 2 4 3 2 2 3" xfId="13116"/>
    <cellStyle name="Normal 3 2 2 2 4 3 2 2 4" xfId="13117"/>
    <cellStyle name="Normal 3 2 2 2 4 3 2 3" xfId="13118"/>
    <cellStyle name="Normal 3 2 2 2 4 3 2 4" xfId="13119"/>
    <cellStyle name="Normal 3 2 2 2 4 3 2 5" xfId="13120"/>
    <cellStyle name="Normal 3 2 2 2 4 3 3" xfId="13121"/>
    <cellStyle name="Normal 3 2 2 2 4 3 3 2" xfId="13122"/>
    <cellStyle name="Normal 3 2 2 2 4 3 3 3" xfId="13123"/>
    <cellStyle name="Normal 3 2 2 2 4 3 3 4" xfId="13124"/>
    <cellStyle name="Normal 3 2 2 2 4 3 4" xfId="13125"/>
    <cellStyle name="Normal 3 2 2 2 4 3 5" xfId="13126"/>
    <cellStyle name="Normal 3 2 2 2 4 3 6" xfId="13127"/>
    <cellStyle name="Normal 3 2 2 2 4 4" xfId="13128"/>
    <cellStyle name="Normal 3 2 2 2 4 4 2" xfId="13129"/>
    <cellStyle name="Normal 3 2 2 2 4 4 2 2" xfId="13130"/>
    <cellStyle name="Normal 3 2 2 2 4 4 2 2 2" xfId="13131"/>
    <cellStyle name="Normal 3 2 2 2 4 4 2 2 3" xfId="13132"/>
    <cellStyle name="Normal 3 2 2 2 4 4 2 2 4" xfId="13133"/>
    <cellStyle name="Normal 3 2 2 2 4 4 2 3" xfId="13134"/>
    <cellStyle name="Normal 3 2 2 2 4 4 2 4" xfId="13135"/>
    <cellStyle name="Normal 3 2 2 2 4 4 2 5" xfId="13136"/>
    <cellStyle name="Normal 3 2 2 2 4 4 3" xfId="13137"/>
    <cellStyle name="Normal 3 2 2 2 4 4 3 2" xfId="13138"/>
    <cellStyle name="Normal 3 2 2 2 4 4 3 3" xfId="13139"/>
    <cellStyle name="Normal 3 2 2 2 4 4 3 4" xfId="13140"/>
    <cellStyle name="Normal 3 2 2 2 4 4 4" xfId="13141"/>
    <cellStyle name="Normal 3 2 2 2 4 4 5" xfId="13142"/>
    <cellStyle name="Normal 3 2 2 2 4 4 6" xfId="13143"/>
    <cellStyle name="Normal 3 2 2 2 4 5" xfId="13144"/>
    <cellStyle name="Normal 3 2 2 2 4 5 2" xfId="13145"/>
    <cellStyle name="Normal 3 2 2 2 4 5 2 2" xfId="13146"/>
    <cellStyle name="Normal 3 2 2 2 4 5 2 3" xfId="13147"/>
    <cellStyle name="Normal 3 2 2 2 4 5 2 4" xfId="13148"/>
    <cellStyle name="Normal 3 2 2 2 4 5 3" xfId="13149"/>
    <cellStyle name="Normal 3 2 2 2 4 5 4" xfId="13150"/>
    <cellStyle name="Normal 3 2 2 2 4 5 5" xfId="13151"/>
    <cellStyle name="Normal 3 2 2 2 4 6" xfId="13152"/>
    <cellStyle name="Normal 3 2 2 2 4 6 2" xfId="13153"/>
    <cellStyle name="Normal 3 2 2 2 4 6 3" xfId="13154"/>
    <cellStyle name="Normal 3 2 2 2 4 6 4" xfId="13155"/>
    <cellStyle name="Normal 3 2 2 2 4 7" xfId="13156"/>
    <cellStyle name="Normal 3 2 2 2 4 8" xfId="13157"/>
    <cellStyle name="Normal 3 2 2 2 4 9" xfId="13158"/>
    <cellStyle name="Normal 3 2 2 2 5" xfId="13159"/>
    <cellStyle name="Normal 3 2 2 2 5 2" xfId="13160"/>
    <cellStyle name="Normal 3 2 2 2 5 2 2" xfId="13161"/>
    <cellStyle name="Normal 3 2 2 2 5 2 2 2" xfId="13162"/>
    <cellStyle name="Normal 3 2 2 2 5 2 2 2 2" xfId="13163"/>
    <cellStyle name="Normal 3 2 2 2 5 2 2 2 3" xfId="13164"/>
    <cellStyle name="Normal 3 2 2 2 5 2 2 2 4" xfId="13165"/>
    <cellStyle name="Normal 3 2 2 2 5 2 2 3" xfId="13166"/>
    <cellStyle name="Normal 3 2 2 2 5 2 2 4" xfId="13167"/>
    <cellStyle name="Normal 3 2 2 2 5 2 2 5" xfId="13168"/>
    <cellStyle name="Normal 3 2 2 2 5 2 3" xfId="13169"/>
    <cellStyle name="Normal 3 2 2 2 5 2 3 2" xfId="13170"/>
    <cellStyle name="Normal 3 2 2 2 5 2 3 3" xfId="13171"/>
    <cellStyle name="Normal 3 2 2 2 5 2 3 4" xfId="13172"/>
    <cellStyle name="Normal 3 2 2 2 5 2 4" xfId="13173"/>
    <cellStyle name="Normal 3 2 2 2 5 2 5" xfId="13174"/>
    <cellStyle name="Normal 3 2 2 2 5 2 6" xfId="13175"/>
    <cellStyle name="Normal 3 2 2 2 5 3" xfId="13176"/>
    <cellStyle name="Normal 3 2 2 2 5 3 2" xfId="13177"/>
    <cellStyle name="Normal 3 2 2 2 5 3 2 2" xfId="13178"/>
    <cellStyle name="Normal 3 2 2 2 5 3 2 2 2" xfId="13179"/>
    <cellStyle name="Normal 3 2 2 2 5 3 2 2 3" xfId="13180"/>
    <cellStyle name="Normal 3 2 2 2 5 3 2 2 4" xfId="13181"/>
    <cellStyle name="Normal 3 2 2 2 5 3 2 3" xfId="13182"/>
    <cellStyle name="Normal 3 2 2 2 5 3 2 4" xfId="13183"/>
    <cellStyle name="Normal 3 2 2 2 5 3 2 5" xfId="13184"/>
    <cellStyle name="Normal 3 2 2 2 5 3 3" xfId="13185"/>
    <cellStyle name="Normal 3 2 2 2 5 3 3 2" xfId="13186"/>
    <cellStyle name="Normal 3 2 2 2 5 3 3 3" xfId="13187"/>
    <cellStyle name="Normal 3 2 2 2 5 3 3 4" xfId="13188"/>
    <cellStyle name="Normal 3 2 2 2 5 3 4" xfId="13189"/>
    <cellStyle name="Normal 3 2 2 2 5 3 5" xfId="13190"/>
    <cellStyle name="Normal 3 2 2 2 5 3 6" xfId="13191"/>
    <cellStyle name="Normal 3 2 2 2 5 4" xfId="13192"/>
    <cellStyle name="Normal 3 2 2 2 5 4 2" xfId="13193"/>
    <cellStyle name="Normal 3 2 2 2 5 4 2 2" xfId="13194"/>
    <cellStyle name="Normal 3 2 2 2 5 4 2 3" xfId="13195"/>
    <cellStyle name="Normal 3 2 2 2 5 4 2 4" xfId="13196"/>
    <cellStyle name="Normal 3 2 2 2 5 4 3" xfId="13197"/>
    <cellStyle name="Normal 3 2 2 2 5 4 4" xfId="13198"/>
    <cellStyle name="Normal 3 2 2 2 5 4 5" xfId="13199"/>
    <cellStyle name="Normal 3 2 2 2 5 5" xfId="13200"/>
    <cellStyle name="Normal 3 2 2 2 5 5 2" xfId="13201"/>
    <cellStyle name="Normal 3 2 2 2 5 5 3" xfId="13202"/>
    <cellStyle name="Normal 3 2 2 2 5 5 4" xfId="13203"/>
    <cellStyle name="Normal 3 2 2 2 5 6" xfId="13204"/>
    <cellStyle name="Normal 3 2 2 2 5 7" xfId="13205"/>
    <cellStyle name="Normal 3 2 2 2 5 8" xfId="13206"/>
    <cellStyle name="Normal 3 2 2 2 6" xfId="13207"/>
    <cellStyle name="Normal 3 2 2 2 6 2" xfId="13208"/>
    <cellStyle name="Normal 3 2 2 2 6 2 2" xfId="13209"/>
    <cellStyle name="Normal 3 2 2 2 6 2 2 2" xfId="13210"/>
    <cellStyle name="Normal 3 2 2 2 6 2 2 2 2" xfId="13211"/>
    <cellStyle name="Normal 3 2 2 2 6 2 2 2 3" xfId="13212"/>
    <cellStyle name="Normal 3 2 2 2 6 2 2 2 4" xfId="13213"/>
    <cellStyle name="Normal 3 2 2 2 6 2 2 3" xfId="13214"/>
    <cellStyle name="Normal 3 2 2 2 6 2 2 4" xfId="13215"/>
    <cellStyle name="Normal 3 2 2 2 6 2 2 5" xfId="13216"/>
    <cellStyle name="Normal 3 2 2 2 6 2 3" xfId="13217"/>
    <cellStyle name="Normal 3 2 2 2 6 2 3 2" xfId="13218"/>
    <cellStyle name="Normal 3 2 2 2 6 2 3 3" xfId="13219"/>
    <cellStyle name="Normal 3 2 2 2 6 2 3 4" xfId="13220"/>
    <cellStyle name="Normal 3 2 2 2 6 2 4" xfId="13221"/>
    <cellStyle name="Normal 3 2 2 2 6 2 5" xfId="13222"/>
    <cellStyle name="Normal 3 2 2 2 6 2 6" xfId="13223"/>
    <cellStyle name="Normal 3 2 2 2 6 3" xfId="13224"/>
    <cellStyle name="Normal 3 2 2 2 6 3 2" xfId="13225"/>
    <cellStyle name="Normal 3 2 2 2 6 3 2 2" xfId="13226"/>
    <cellStyle name="Normal 3 2 2 2 6 3 2 2 2" xfId="13227"/>
    <cellStyle name="Normal 3 2 2 2 6 3 2 2 3" xfId="13228"/>
    <cellStyle name="Normal 3 2 2 2 6 3 2 2 4" xfId="13229"/>
    <cellStyle name="Normal 3 2 2 2 6 3 2 3" xfId="13230"/>
    <cellStyle name="Normal 3 2 2 2 6 3 2 4" xfId="13231"/>
    <cellStyle name="Normal 3 2 2 2 6 3 2 5" xfId="13232"/>
    <cellStyle name="Normal 3 2 2 2 6 3 3" xfId="13233"/>
    <cellStyle name="Normal 3 2 2 2 6 3 3 2" xfId="13234"/>
    <cellStyle name="Normal 3 2 2 2 6 3 3 3" xfId="13235"/>
    <cellStyle name="Normal 3 2 2 2 6 3 3 4" xfId="13236"/>
    <cellStyle name="Normal 3 2 2 2 6 3 4" xfId="13237"/>
    <cellStyle name="Normal 3 2 2 2 6 3 5" xfId="13238"/>
    <cellStyle name="Normal 3 2 2 2 6 3 6" xfId="13239"/>
    <cellStyle name="Normal 3 2 2 2 6 4" xfId="13240"/>
    <cellStyle name="Normal 3 2 2 2 6 4 2" xfId="13241"/>
    <cellStyle name="Normal 3 2 2 2 6 4 2 2" xfId="13242"/>
    <cellStyle name="Normal 3 2 2 2 6 4 2 3" xfId="13243"/>
    <cellStyle name="Normal 3 2 2 2 6 4 2 4" xfId="13244"/>
    <cellStyle name="Normal 3 2 2 2 6 4 3" xfId="13245"/>
    <cellStyle name="Normal 3 2 2 2 6 4 4" xfId="13246"/>
    <cellStyle name="Normal 3 2 2 2 6 4 5" xfId="13247"/>
    <cellStyle name="Normal 3 2 2 2 6 5" xfId="13248"/>
    <cellStyle name="Normal 3 2 2 2 6 5 2" xfId="13249"/>
    <cellStyle name="Normal 3 2 2 2 6 5 3" xfId="13250"/>
    <cellStyle name="Normal 3 2 2 2 6 5 4" xfId="13251"/>
    <cellStyle name="Normal 3 2 2 2 6 6" xfId="13252"/>
    <cellStyle name="Normal 3 2 2 2 6 7" xfId="13253"/>
    <cellStyle name="Normal 3 2 2 2 6 8" xfId="13254"/>
    <cellStyle name="Normal 3 2 2 2 7" xfId="13255"/>
    <cellStyle name="Normal 3 2 2 2 7 2" xfId="13256"/>
    <cellStyle name="Normal 3 2 2 2 7 2 2" xfId="13257"/>
    <cellStyle name="Normal 3 2 2 2 7 2 2 2" xfId="13258"/>
    <cellStyle name="Normal 3 2 2 2 7 2 2 3" xfId="13259"/>
    <cellStyle name="Normal 3 2 2 2 7 2 2 4" xfId="13260"/>
    <cellStyle name="Normal 3 2 2 2 7 2 3" xfId="13261"/>
    <cellStyle name="Normal 3 2 2 2 7 2 4" xfId="13262"/>
    <cellStyle name="Normal 3 2 2 2 7 2 5" xfId="13263"/>
    <cellStyle name="Normal 3 2 2 2 7 3" xfId="13264"/>
    <cellStyle name="Normal 3 2 2 2 7 3 2" xfId="13265"/>
    <cellStyle name="Normal 3 2 2 2 7 3 3" xfId="13266"/>
    <cellStyle name="Normal 3 2 2 2 7 3 4" xfId="13267"/>
    <cellStyle name="Normal 3 2 2 2 7 4" xfId="13268"/>
    <cellStyle name="Normal 3 2 2 2 7 5" xfId="13269"/>
    <cellStyle name="Normal 3 2 2 2 7 6" xfId="13270"/>
    <cellStyle name="Normal 3 2 2 2 8" xfId="13271"/>
    <cellStyle name="Normal 3 2 2 2 8 2" xfId="13272"/>
    <cellStyle name="Normal 3 2 2 2 8 2 2" xfId="13273"/>
    <cellStyle name="Normal 3 2 2 2 8 2 2 2" xfId="13274"/>
    <cellStyle name="Normal 3 2 2 2 8 2 2 3" xfId="13275"/>
    <cellStyle name="Normal 3 2 2 2 8 2 2 4" xfId="13276"/>
    <cellStyle name="Normal 3 2 2 2 8 2 3" xfId="13277"/>
    <cellStyle name="Normal 3 2 2 2 8 2 4" xfId="13278"/>
    <cellStyle name="Normal 3 2 2 2 8 2 5" xfId="13279"/>
    <cellStyle name="Normal 3 2 2 2 8 3" xfId="13280"/>
    <cellStyle name="Normal 3 2 2 2 8 3 2" xfId="13281"/>
    <cellStyle name="Normal 3 2 2 2 8 3 3" xfId="13282"/>
    <cellStyle name="Normal 3 2 2 2 8 3 4" xfId="13283"/>
    <cellStyle name="Normal 3 2 2 2 8 4" xfId="13284"/>
    <cellStyle name="Normal 3 2 2 2 8 5" xfId="13285"/>
    <cellStyle name="Normal 3 2 2 2 8 6" xfId="13286"/>
    <cellStyle name="Normal 3 2 2 2 9" xfId="13287"/>
    <cellStyle name="Normal 3 2 2 3" xfId="13288"/>
    <cellStyle name="Normal 3 2 2 3 10" xfId="13289"/>
    <cellStyle name="Normal 3 2 2 3 11" xfId="13290"/>
    <cellStyle name="Normal 3 2 2 3 2" xfId="13291"/>
    <cellStyle name="Normal 3 2 2 3 2 2" xfId="13292"/>
    <cellStyle name="Normal 3 2 2 3 2 2 2" xfId="13293"/>
    <cellStyle name="Normal 3 2 2 3 2 2 2 2" xfId="13294"/>
    <cellStyle name="Normal 3 2 2 3 2 2 2 2 2" xfId="13295"/>
    <cellStyle name="Normal 3 2 2 3 2 2 2 2 3" xfId="13296"/>
    <cellStyle name="Normal 3 2 2 3 2 2 2 2 4" xfId="13297"/>
    <cellStyle name="Normal 3 2 2 3 2 2 2 3" xfId="13298"/>
    <cellStyle name="Normal 3 2 2 3 2 2 2 4" xfId="13299"/>
    <cellStyle name="Normal 3 2 2 3 2 2 2 5" xfId="13300"/>
    <cellStyle name="Normal 3 2 2 3 2 2 3" xfId="13301"/>
    <cellStyle name="Normal 3 2 2 3 2 2 3 2" xfId="13302"/>
    <cellStyle name="Normal 3 2 2 3 2 2 3 3" xfId="13303"/>
    <cellStyle name="Normal 3 2 2 3 2 2 3 4" xfId="13304"/>
    <cellStyle name="Normal 3 2 2 3 2 2 4" xfId="13305"/>
    <cellStyle name="Normal 3 2 2 3 2 2 5" xfId="13306"/>
    <cellStyle name="Normal 3 2 2 3 2 2 6" xfId="13307"/>
    <cellStyle name="Normal 3 2 2 3 2 3" xfId="13308"/>
    <cellStyle name="Normal 3 2 2 3 2 3 2" xfId="13309"/>
    <cellStyle name="Normal 3 2 2 3 2 3 2 2" xfId="13310"/>
    <cellStyle name="Normal 3 2 2 3 2 3 2 2 2" xfId="13311"/>
    <cellStyle name="Normal 3 2 2 3 2 3 2 2 3" xfId="13312"/>
    <cellStyle name="Normal 3 2 2 3 2 3 2 2 4" xfId="13313"/>
    <cellStyle name="Normal 3 2 2 3 2 3 2 3" xfId="13314"/>
    <cellStyle name="Normal 3 2 2 3 2 3 2 4" xfId="13315"/>
    <cellStyle name="Normal 3 2 2 3 2 3 2 5" xfId="13316"/>
    <cellStyle name="Normal 3 2 2 3 2 3 3" xfId="13317"/>
    <cellStyle name="Normal 3 2 2 3 2 3 3 2" xfId="13318"/>
    <cellStyle name="Normal 3 2 2 3 2 3 3 3" xfId="13319"/>
    <cellStyle name="Normal 3 2 2 3 2 3 3 4" xfId="13320"/>
    <cellStyle name="Normal 3 2 2 3 2 3 4" xfId="13321"/>
    <cellStyle name="Normal 3 2 2 3 2 3 5" xfId="13322"/>
    <cellStyle name="Normal 3 2 2 3 2 3 6" xfId="13323"/>
    <cellStyle name="Normal 3 2 2 3 2 4" xfId="13324"/>
    <cellStyle name="Normal 3 2 2 3 2 4 2" xfId="13325"/>
    <cellStyle name="Normal 3 2 2 3 2 4 2 2" xfId="13326"/>
    <cellStyle name="Normal 3 2 2 3 2 4 2 3" xfId="13327"/>
    <cellStyle name="Normal 3 2 2 3 2 4 2 4" xfId="13328"/>
    <cellStyle name="Normal 3 2 2 3 2 4 3" xfId="13329"/>
    <cellStyle name="Normal 3 2 2 3 2 4 4" xfId="13330"/>
    <cellStyle name="Normal 3 2 2 3 2 4 5" xfId="13331"/>
    <cellStyle name="Normal 3 2 2 3 2 5" xfId="13332"/>
    <cellStyle name="Normal 3 2 2 3 2 5 2" xfId="13333"/>
    <cellStyle name="Normal 3 2 2 3 2 5 3" xfId="13334"/>
    <cellStyle name="Normal 3 2 2 3 2 5 4" xfId="13335"/>
    <cellStyle name="Normal 3 2 2 3 2 6" xfId="13336"/>
    <cellStyle name="Normal 3 2 2 3 2 7" xfId="13337"/>
    <cellStyle name="Normal 3 2 2 3 2 8" xfId="13338"/>
    <cellStyle name="Normal 3 2 2 3 3" xfId="13339"/>
    <cellStyle name="Normal 3 2 2 3 3 2" xfId="13340"/>
    <cellStyle name="Normal 3 2 2 3 3 2 2" xfId="13341"/>
    <cellStyle name="Normal 3 2 2 3 3 2 2 2" xfId="13342"/>
    <cellStyle name="Normal 3 2 2 3 3 2 2 3" xfId="13343"/>
    <cellStyle name="Normal 3 2 2 3 3 2 2 4" xfId="13344"/>
    <cellStyle name="Normal 3 2 2 3 3 2 3" xfId="13345"/>
    <cellStyle name="Normal 3 2 2 3 3 2 4" xfId="13346"/>
    <cellStyle name="Normal 3 2 2 3 3 2 5" xfId="13347"/>
    <cellStyle name="Normal 3 2 2 3 3 3" xfId="13348"/>
    <cellStyle name="Normal 3 2 2 3 3 3 2" xfId="13349"/>
    <cellStyle name="Normal 3 2 2 3 3 3 3" xfId="13350"/>
    <cellStyle name="Normal 3 2 2 3 3 3 4" xfId="13351"/>
    <cellStyle name="Normal 3 2 2 3 3 4" xfId="13352"/>
    <cellStyle name="Normal 3 2 2 3 3 5" xfId="13353"/>
    <cellStyle name="Normal 3 2 2 3 3 6" xfId="13354"/>
    <cellStyle name="Normal 3 2 2 3 4" xfId="13355"/>
    <cellStyle name="Normal 3 2 2 3 4 2" xfId="13356"/>
    <cellStyle name="Normal 3 2 2 3 4 2 2" xfId="13357"/>
    <cellStyle name="Normal 3 2 2 3 4 2 2 2" xfId="13358"/>
    <cellStyle name="Normal 3 2 2 3 4 2 2 3" xfId="13359"/>
    <cellStyle name="Normal 3 2 2 3 4 2 2 4" xfId="13360"/>
    <cellStyle name="Normal 3 2 2 3 4 2 3" xfId="13361"/>
    <cellStyle name="Normal 3 2 2 3 4 2 4" xfId="13362"/>
    <cellStyle name="Normal 3 2 2 3 4 2 5" xfId="13363"/>
    <cellStyle name="Normal 3 2 2 3 4 3" xfId="13364"/>
    <cellStyle name="Normal 3 2 2 3 4 3 2" xfId="13365"/>
    <cellStyle name="Normal 3 2 2 3 4 3 3" xfId="13366"/>
    <cellStyle name="Normal 3 2 2 3 4 3 4" xfId="13367"/>
    <cellStyle name="Normal 3 2 2 3 4 4" xfId="13368"/>
    <cellStyle name="Normal 3 2 2 3 4 5" xfId="13369"/>
    <cellStyle name="Normal 3 2 2 3 4 6" xfId="13370"/>
    <cellStyle name="Normal 3 2 2 3 5" xfId="13371"/>
    <cellStyle name="Normal 3 2 2 3 6" xfId="13372"/>
    <cellStyle name="Normal 3 2 2 3 6 2" xfId="13373"/>
    <cellStyle name="Normal 3 2 2 3 6 2 2" xfId="13374"/>
    <cellStyle name="Normal 3 2 2 3 6 2 3" xfId="13375"/>
    <cellStyle name="Normal 3 2 2 3 6 2 4" xfId="13376"/>
    <cellStyle name="Normal 3 2 2 3 6 3" xfId="13377"/>
    <cellStyle name="Normal 3 2 2 3 6 4" xfId="13378"/>
    <cellStyle name="Normal 3 2 2 3 6 5" xfId="13379"/>
    <cellStyle name="Normal 3 2 2 3 7" xfId="13380"/>
    <cellStyle name="Normal 3 2 2 3 8" xfId="13381"/>
    <cellStyle name="Normal 3 2 2 3 8 2" xfId="13382"/>
    <cellStyle name="Normal 3 2 2 3 8 3" xfId="13383"/>
    <cellStyle name="Normal 3 2 2 3 8 4" xfId="13384"/>
    <cellStyle name="Normal 3 2 2 3 9" xfId="13385"/>
    <cellStyle name="Normal 3 2 2 4" xfId="13386"/>
    <cellStyle name="Normal 3 2 2 4 10" xfId="13387"/>
    <cellStyle name="Normal 3 2 2 4 2" xfId="13388"/>
    <cellStyle name="Normal 3 2 2 4 2 2" xfId="13389"/>
    <cellStyle name="Normal 3 2 2 4 2 2 2" xfId="13390"/>
    <cellStyle name="Normal 3 2 2 4 2 2 2 2" xfId="13391"/>
    <cellStyle name="Normal 3 2 2 4 2 2 2 2 2" xfId="13392"/>
    <cellStyle name="Normal 3 2 2 4 2 2 2 2 3" xfId="13393"/>
    <cellStyle name="Normal 3 2 2 4 2 2 2 2 4" xfId="13394"/>
    <cellStyle name="Normal 3 2 2 4 2 2 2 3" xfId="13395"/>
    <cellStyle name="Normal 3 2 2 4 2 2 2 4" xfId="13396"/>
    <cellStyle name="Normal 3 2 2 4 2 2 2 5" xfId="13397"/>
    <cellStyle name="Normal 3 2 2 4 2 2 3" xfId="13398"/>
    <cellStyle name="Normal 3 2 2 4 2 2 3 2" xfId="13399"/>
    <cellStyle name="Normal 3 2 2 4 2 2 3 3" xfId="13400"/>
    <cellStyle name="Normal 3 2 2 4 2 2 3 4" xfId="13401"/>
    <cellStyle name="Normal 3 2 2 4 2 2 4" xfId="13402"/>
    <cellStyle name="Normal 3 2 2 4 2 2 5" xfId="13403"/>
    <cellStyle name="Normal 3 2 2 4 2 2 6" xfId="13404"/>
    <cellStyle name="Normal 3 2 2 4 2 3" xfId="13405"/>
    <cellStyle name="Normal 3 2 2 4 2 3 2" xfId="13406"/>
    <cellStyle name="Normal 3 2 2 4 2 3 2 2" xfId="13407"/>
    <cellStyle name="Normal 3 2 2 4 2 3 2 2 2" xfId="13408"/>
    <cellStyle name="Normal 3 2 2 4 2 3 2 2 3" xfId="13409"/>
    <cellStyle name="Normal 3 2 2 4 2 3 2 2 4" xfId="13410"/>
    <cellStyle name="Normal 3 2 2 4 2 3 2 3" xfId="13411"/>
    <cellStyle name="Normal 3 2 2 4 2 3 2 4" xfId="13412"/>
    <cellStyle name="Normal 3 2 2 4 2 3 2 5" xfId="13413"/>
    <cellStyle name="Normal 3 2 2 4 2 3 3" xfId="13414"/>
    <cellStyle name="Normal 3 2 2 4 2 3 3 2" xfId="13415"/>
    <cellStyle name="Normal 3 2 2 4 2 3 3 3" xfId="13416"/>
    <cellStyle name="Normal 3 2 2 4 2 3 3 4" xfId="13417"/>
    <cellStyle name="Normal 3 2 2 4 2 3 4" xfId="13418"/>
    <cellStyle name="Normal 3 2 2 4 2 3 5" xfId="13419"/>
    <cellStyle name="Normal 3 2 2 4 2 3 6" xfId="13420"/>
    <cellStyle name="Normal 3 2 2 4 2 4" xfId="13421"/>
    <cellStyle name="Normal 3 2 2 4 2 4 2" xfId="13422"/>
    <cellStyle name="Normal 3 2 2 4 2 4 2 2" xfId="13423"/>
    <cellStyle name="Normal 3 2 2 4 2 4 2 3" xfId="13424"/>
    <cellStyle name="Normal 3 2 2 4 2 4 2 4" xfId="13425"/>
    <cellStyle name="Normal 3 2 2 4 2 4 3" xfId="13426"/>
    <cellStyle name="Normal 3 2 2 4 2 4 4" xfId="13427"/>
    <cellStyle name="Normal 3 2 2 4 2 4 5" xfId="13428"/>
    <cellStyle name="Normal 3 2 2 4 2 5" xfId="13429"/>
    <cellStyle name="Normal 3 2 2 4 2 5 2" xfId="13430"/>
    <cellStyle name="Normal 3 2 2 4 2 5 3" xfId="13431"/>
    <cellStyle name="Normal 3 2 2 4 2 5 4" xfId="13432"/>
    <cellStyle name="Normal 3 2 2 4 2 6" xfId="13433"/>
    <cellStyle name="Normal 3 2 2 4 2 7" xfId="13434"/>
    <cellStyle name="Normal 3 2 2 4 2 8" xfId="13435"/>
    <cellStyle name="Normal 3 2 2 4 3" xfId="13436"/>
    <cellStyle name="Normal 3 2 2 4 3 2" xfId="13437"/>
    <cellStyle name="Normal 3 2 2 4 3 2 2" xfId="13438"/>
    <cellStyle name="Normal 3 2 2 4 3 2 2 2" xfId="13439"/>
    <cellStyle name="Normal 3 2 2 4 3 2 2 3" xfId="13440"/>
    <cellStyle name="Normal 3 2 2 4 3 2 2 4" xfId="13441"/>
    <cellStyle name="Normal 3 2 2 4 3 2 3" xfId="13442"/>
    <cellStyle name="Normal 3 2 2 4 3 2 4" xfId="13443"/>
    <cellStyle name="Normal 3 2 2 4 3 2 5" xfId="13444"/>
    <cellStyle name="Normal 3 2 2 4 3 3" xfId="13445"/>
    <cellStyle name="Normal 3 2 2 4 3 3 2" xfId="13446"/>
    <cellStyle name="Normal 3 2 2 4 3 3 3" xfId="13447"/>
    <cellStyle name="Normal 3 2 2 4 3 3 4" xfId="13448"/>
    <cellStyle name="Normal 3 2 2 4 3 4" xfId="13449"/>
    <cellStyle name="Normal 3 2 2 4 3 5" xfId="13450"/>
    <cellStyle name="Normal 3 2 2 4 3 6" xfId="13451"/>
    <cellStyle name="Normal 3 2 2 4 4" xfId="13452"/>
    <cellStyle name="Normal 3 2 2 4 4 2" xfId="13453"/>
    <cellStyle name="Normal 3 2 2 4 4 2 2" xfId="13454"/>
    <cellStyle name="Normal 3 2 2 4 4 2 2 2" xfId="13455"/>
    <cellStyle name="Normal 3 2 2 4 4 2 2 3" xfId="13456"/>
    <cellStyle name="Normal 3 2 2 4 4 2 2 4" xfId="13457"/>
    <cellStyle name="Normal 3 2 2 4 4 2 3" xfId="13458"/>
    <cellStyle name="Normal 3 2 2 4 4 2 4" xfId="13459"/>
    <cellStyle name="Normal 3 2 2 4 4 2 5" xfId="13460"/>
    <cellStyle name="Normal 3 2 2 4 4 3" xfId="13461"/>
    <cellStyle name="Normal 3 2 2 4 4 3 2" xfId="13462"/>
    <cellStyle name="Normal 3 2 2 4 4 3 3" xfId="13463"/>
    <cellStyle name="Normal 3 2 2 4 4 3 4" xfId="13464"/>
    <cellStyle name="Normal 3 2 2 4 4 4" xfId="13465"/>
    <cellStyle name="Normal 3 2 2 4 4 5" xfId="13466"/>
    <cellStyle name="Normal 3 2 2 4 4 6" xfId="13467"/>
    <cellStyle name="Normal 3 2 2 4 5" xfId="13468"/>
    <cellStyle name="Normal 3 2 2 4 6" xfId="13469"/>
    <cellStyle name="Normal 3 2 2 4 6 2" xfId="13470"/>
    <cellStyle name="Normal 3 2 2 4 6 2 2" xfId="13471"/>
    <cellStyle name="Normal 3 2 2 4 6 2 3" xfId="13472"/>
    <cellStyle name="Normal 3 2 2 4 6 2 4" xfId="13473"/>
    <cellStyle name="Normal 3 2 2 4 6 3" xfId="13474"/>
    <cellStyle name="Normal 3 2 2 4 6 4" xfId="13475"/>
    <cellStyle name="Normal 3 2 2 4 6 5" xfId="13476"/>
    <cellStyle name="Normal 3 2 2 4 7" xfId="13477"/>
    <cellStyle name="Normal 3 2 2 4 7 2" xfId="13478"/>
    <cellStyle name="Normal 3 2 2 4 7 3" xfId="13479"/>
    <cellStyle name="Normal 3 2 2 4 7 4" xfId="13480"/>
    <cellStyle name="Normal 3 2 2 4 8" xfId="13481"/>
    <cellStyle name="Normal 3 2 2 4 9" xfId="13482"/>
    <cellStyle name="Normal 3 2 2 5" xfId="13483"/>
    <cellStyle name="Normal 3 2 2 5 10" xfId="13484"/>
    <cellStyle name="Normal 3 2 2 5 11" xfId="13485"/>
    <cellStyle name="Normal 3 2 2 5 2" xfId="13486"/>
    <cellStyle name="Normal 3 2 2 5 2 2" xfId="13487"/>
    <cellStyle name="Normal 3 2 2 5 2 2 2" xfId="13488"/>
    <cellStyle name="Normal 3 2 2 5 2 2 2 2" xfId="13489"/>
    <cellStyle name="Normal 3 2 2 5 2 2 2 2 2" xfId="13490"/>
    <cellStyle name="Normal 3 2 2 5 2 2 2 2 3" xfId="13491"/>
    <cellStyle name="Normal 3 2 2 5 2 2 2 2 4" xfId="13492"/>
    <cellStyle name="Normal 3 2 2 5 2 2 2 3" xfId="13493"/>
    <cellStyle name="Normal 3 2 2 5 2 2 2 4" xfId="13494"/>
    <cellStyle name="Normal 3 2 2 5 2 2 2 5" xfId="13495"/>
    <cellStyle name="Normal 3 2 2 5 2 2 3" xfId="13496"/>
    <cellStyle name="Normal 3 2 2 5 2 2 3 2" xfId="13497"/>
    <cellStyle name="Normal 3 2 2 5 2 2 3 3" xfId="13498"/>
    <cellStyle name="Normal 3 2 2 5 2 2 3 4" xfId="13499"/>
    <cellStyle name="Normal 3 2 2 5 2 2 4" xfId="13500"/>
    <cellStyle name="Normal 3 2 2 5 2 2 5" xfId="13501"/>
    <cellStyle name="Normal 3 2 2 5 2 2 6" xfId="13502"/>
    <cellStyle name="Normal 3 2 2 5 2 3" xfId="13503"/>
    <cellStyle name="Normal 3 2 2 5 2 3 2" xfId="13504"/>
    <cellStyle name="Normal 3 2 2 5 2 3 2 2" xfId="13505"/>
    <cellStyle name="Normal 3 2 2 5 2 3 2 2 2" xfId="13506"/>
    <cellStyle name="Normal 3 2 2 5 2 3 2 2 3" xfId="13507"/>
    <cellStyle name="Normal 3 2 2 5 2 3 2 2 4" xfId="13508"/>
    <cellStyle name="Normal 3 2 2 5 2 3 2 3" xfId="13509"/>
    <cellStyle name="Normal 3 2 2 5 2 3 2 4" xfId="13510"/>
    <cellStyle name="Normal 3 2 2 5 2 3 2 5" xfId="13511"/>
    <cellStyle name="Normal 3 2 2 5 2 3 3" xfId="13512"/>
    <cellStyle name="Normal 3 2 2 5 2 3 3 2" xfId="13513"/>
    <cellStyle name="Normal 3 2 2 5 2 3 3 3" xfId="13514"/>
    <cellStyle name="Normal 3 2 2 5 2 3 3 4" xfId="13515"/>
    <cellStyle name="Normal 3 2 2 5 2 3 4" xfId="13516"/>
    <cellStyle name="Normal 3 2 2 5 2 3 5" xfId="13517"/>
    <cellStyle name="Normal 3 2 2 5 2 3 6" xfId="13518"/>
    <cellStyle name="Normal 3 2 2 5 2 4" xfId="13519"/>
    <cellStyle name="Normal 3 2 2 5 2 4 2" xfId="13520"/>
    <cellStyle name="Normal 3 2 2 5 2 4 2 2" xfId="13521"/>
    <cellStyle name="Normal 3 2 2 5 2 4 2 3" xfId="13522"/>
    <cellStyle name="Normal 3 2 2 5 2 4 2 4" xfId="13523"/>
    <cellStyle name="Normal 3 2 2 5 2 4 3" xfId="13524"/>
    <cellStyle name="Normal 3 2 2 5 2 4 4" xfId="13525"/>
    <cellStyle name="Normal 3 2 2 5 2 4 5" xfId="13526"/>
    <cellStyle name="Normal 3 2 2 5 2 5" xfId="13527"/>
    <cellStyle name="Normal 3 2 2 5 2 5 2" xfId="13528"/>
    <cellStyle name="Normal 3 2 2 5 2 5 3" xfId="13529"/>
    <cellStyle name="Normal 3 2 2 5 2 5 4" xfId="13530"/>
    <cellStyle name="Normal 3 2 2 5 2 6" xfId="13531"/>
    <cellStyle name="Normal 3 2 2 5 2 7" xfId="13532"/>
    <cellStyle name="Normal 3 2 2 5 2 8" xfId="13533"/>
    <cellStyle name="Normal 3 2 2 5 3" xfId="13534"/>
    <cellStyle name="Normal 3 2 2 5 3 2" xfId="13535"/>
    <cellStyle name="Normal 3 2 2 5 3 2 2" xfId="13536"/>
    <cellStyle name="Normal 3 2 2 5 3 2 2 2" xfId="13537"/>
    <cellStyle name="Normal 3 2 2 5 3 2 2 3" xfId="13538"/>
    <cellStyle name="Normal 3 2 2 5 3 2 2 4" xfId="13539"/>
    <cellStyle name="Normal 3 2 2 5 3 2 3" xfId="13540"/>
    <cellStyle name="Normal 3 2 2 5 3 2 4" xfId="13541"/>
    <cellStyle name="Normal 3 2 2 5 3 2 5" xfId="13542"/>
    <cellStyle name="Normal 3 2 2 5 3 3" xfId="13543"/>
    <cellStyle name="Normal 3 2 2 5 3 3 2" xfId="13544"/>
    <cellStyle name="Normal 3 2 2 5 3 3 3" xfId="13545"/>
    <cellStyle name="Normal 3 2 2 5 3 3 4" xfId="13546"/>
    <cellStyle name="Normal 3 2 2 5 3 4" xfId="13547"/>
    <cellStyle name="Normal 3 2 2 5 3 5" xfId="13548"/>
    <cellStyle name="Normal 3 2 2 5 3 6" xfId="13549"/>
    <cellStyle name="Normal 3 2 2 5 4" xfId="13550"/>
    <cellStyle name="Normal 3 2 2 5 4 2" xfId="13551"/>
    <cellStyle name="Normal 3 2 2 5 4 2 2" xfId="13552"/>
    <cellStyle name="Normal 3 2 2 5 4 2 2 2" xfId="13553"/>
    <cellStyle name="Normal 3 2 2 5 4 2 2 3" xfId="13554"/>
    <cellStyle name="Normal 3 2 2 5 4 2 2 4" xfId="13555"/>
    <cellStyle name="Normal 3 2 2 5 4 2 3" xfId="13556"/>
    <cellStyle name="Normal 3 2 2 5 4 2 4" xfId="13557"/>
    <cellStyle name="Normal 3 2 2 5 4 2 5" xfId="13558"/>
    <cellStyle name="Normal 3 2 2 5 4 3" xfId="13559"/>
    <cellStyle name="Normal 3 2 2 5 4 3 2" xfId="13560"/>
    <cellStyle name="Normal 3 2 2 5 4 3 3" xfId="13561"/>
    <cellStyle name="Normal 3 2 2 5 4 3 4" xfId="13562"/>
    <cellStyle name="Normal 3 2 2 5 4 4" xfId="13563"/>
    <cellStyle name="Normal 3 2 2 5 4 5" xfId="13564"/>
    <cellStyle name="Normal 3 2 2 5 4 6" xfId="13565"/>
    <cellStyle name="Normal 3 2 2 5 5" xfId="13566"/>
    <cellStyle name="Normal 3 2 2 5 6" xfId="13567"/>
    <cellStyle name="Normal 3 2 2 5 6 2" xfId="13568"/>
    <cellStyle name="Normal 3 2 2 5 6 2 2" xfId="13569"/>
    <cellStyle name="Normal 3 2 2 5 6 2 3" xfId="13570"/>
    <cellStyle name="Normal 3 2 2 5 6 2 4" xfId="13571"/>
    <cellStyle name="Normal 3 2 2 5 6 3" xfId="13572"/>
    <cellStyle name="Normal 3 2 2 5 6 4" xfId="13573"/>
    <cellStyle name="Normal 3 2 2 5 6 5" xfId="13574"/>
    <cellStyle name="Normal 3 2 2 5 7" xfId="13575"/>
    <cellStyle name="Normal 3 2 2 5 8" xfId="13576"/>
    <cellStyle name="Normal 3 2 2 5 8 2" xfId="13577"/>
    <cellStyle name="Normal 3 2 2 5 8 3" xfId="13578"/>
    <cellStyle name="Normal 3 2 2 5 8 4" xfId="13579"/>
    <cellStyle name="Normal 3 2 2 5 9" xfId="13580"/>
    <cellStyle name="Normal 3 2 2 6" xfId="13581"/>
    <cellStyle name="Normal 3 2 2 6 2" xfId="13582"/>
    <cellStyle name="Normal 3 2 2 6 2 2" xfId="13583"/>
    <cellStyle name="Normal 3 2 2 6 2 2 2" xfId="13584"/>
    <cellStyle name="Normal 3 2 2 6 2 2 2 2" xfId="13585"/>
    <cellStyle name="Normal 3 2 2 6 2 2 2 3" xfId="13586"/>
    <cellStyle name="Normal 3 2 2 6 2 2 2 4" xfId="13587"/>
    <cellStyle name="Normal 3 2 2 6 2 2 3" xfId="13588"/>
    <cellStyle name="Normal 3 2 2 6 2 2 4" xfId="13589"/>
    <cellStyle name="Normal 3 2 2 6 2 2 5" xfId="13590"/>
    <cellStyle name="Normal 3 2 2 6 2 3" xfId="13591"/>
    <cellStyle name="Normal 3 2 2 6 2 3 2" xfId="13592"/>
    <cellStyle name="Normal 3 2 2 6 2 3 3" xfId="13593"/>
    <cellStyle name="Normal 3 2 2 6 2 3 4" xfId="13594"/>
    <cellStyle name="Normal 3 2 2 6 2 4" xfId="13595"/>
    <cellStyle name="Normal 3 2 2 6 2 5" xfId="13596"/>
    <cellStyle name="Normal 3 2 2 6 2 6" xfId="13597"/>
    <cellStyle name="Normal 3 2 2 6 3" xfId="13598"/>
    <cellStyle name="Normal 3 2 2 6 3 2" xfId="13599"/>
    <cellStyle name="Normal 3 2 2 6 3 2 2" xfId="13600"/>
    <cellStyle name="Normal 3 2 2 6 3 2 2 2" xfId="13601"/>
    <cellStyle name="Normal 3 2 2 6 3 2 2 3" xfId="13602"/>
    <cellStyle name="Normal 3 2 2 6 3 2 2 4" xfId="13603"/>
    <cellStyle name="Normal 3 2 2 6 3 2 3" xfId="13604"/>
    <cellStyle name="Normal 3 2 2 6 3 2 4" xfId="13605"/>
    <cellStyle name="Normal 3 2 2 6 3 2 5" xfId="13606"/>
    <cellStyle name="Normal 3 2 2 6 3 3" xfId="13607"/>
    <cellStyle name="Normal 3 2 2 6 3 3 2" xfId="13608"/>
    <cellStyle name="Normal 3 2 2 6 3 3 3" xfId="13609"/>
    <cellStyle name="Normal 3 2 2 6 3 3 4" xfId="13610"/>
    <cellStyle name="Normal 3 2 2 6 3 4" xfId="13611"/>
    <cellStyle name="Normal 3 2 2 6 3 5" xfId="13612"/>
    <cellStyle name="Normal 3 2 2 6 3 6" xfId="13613"/>
    <cellStyle name="Normal 3 2 2 6 4" xfId="13614"/>
    <cellStyle name="Normal 3 2 2 6 5" xfId="13615"/>
    <cellStyle name="Normal 3 2 2 6 5 2" xfId="13616"/>
    <cellStyle name="Normal 3 2 2 6 5 2 2" xfId="13617"/>
    <cellStyle name="Normal 3 2 2 6 5 2 3" xfId="13618"/>
    <cellStyle name="Normal 3 2 2 6 5 2 4" xfId="13619"/>
    <cellStyle name="Normal 3 2 2 6 5 3" xfId="13620"/>
    <cellStyle name="Normal 3 2 2 6 5 4" xfId="13621"/>
    <cellStyle name="Normal 3 2 2 6 5 5" xfId="13622"/>
    <cellStyle name="Normal 3 2 2 6 6" xfId="13623"/>
    <cellStyle name="Normal 3 2 2 6 6 2" xfId="13624"/>
    <cellStyle name="Normal 3 2 2 6 6 3" xfId="13625"/>
    <cellStyle name="Normal 3 2 2 6 6 4" xfId="13626"/>
    <cellStyle name="Normal 3 2 2 6 7" xfId="13627"/>
    <cellStyle name="Normal 3 2 2 6 8" xfId="13628"/>
    <cellStyle name="Normal 3 2 2 6 9" xfId="13629"/>
    <cellStyle name="Normal 3 2 2 7" xfId="13630"/>
    <cellStyle name="Normal 3 2 2 7 2" xfId="13631"/>
    <cellStyle name="Normal 3 2 2 7 2 2" xfId="13632"/>
    <cellStyle name="Normal 3 2 2 7 2 2 2" xfId="13633"/>
    <cellStyle name="Normal 3 2 2 7 2 2 2 2" xfId="13634"/>
    <cellStyle name="Normal 3 2 2 7 2 2 2 3" xfId="13635"/>
    <cellStyle name="Normal 3 2 2 7 2 2 2 4" xfId="13636"/>
    <cellStyle name="Normal 3 2 2 7 2 2 3" xfId="13637"/>
    <cellStyle name="Normal 3 2 2 7 2 2 4" xfId="13638"/>
    <cellStyle name="Normal 3 2 2 7 2 2 5" xfId="13639"/>
    <cellStyle name="Normal 3 2 2 7 2 3" xfId="13640"/>
    <cellStyle name="Normal 3 2 2 7 2 3 2" xfId="13641"/>
    <cellStyle name="Normal 3 2 2 7 2 3 3" xfId="13642"/>
    <cellStyle name="Normal 3 2 2 7 2 3 4" xfId="13643"/>
    <cellStyle name="Normal 3 2 2 7 2 4" xfId="13644"/>
    <cellStyle name="Normal 3 2 2 7 2 5" xfId="13645"/>
    <cellStyle name="Normal 3 2 2 7 2 6" xfId="13646"/>
    <cellStyle name="Normal 3 2 2 7 3" xfId="13647"/>
    <cellStyle name="Normal 3 2 2 7 3 2" xfId="13648"/>
    <cellStyle name="Normal 3 2 2 7 3 2 2" xfId="13649"/>
    <cellStyle name="Normal 3 2 2 7 3 2 2 2" xfId="13650"/>
    <cellStyle name="Normal 3 2 2 7 3 2 2 3" xfId="13651"/>
    <cellStyle name="Normal 3 2 2 7 3 2 2 4" xfId="13652"/>
    <cellStyle name="Normal 3 2 2 7 3 2 3" xfId="13653"/>
    <cellStyle name="Normal 3 2 2 7 3 2 4" xfId="13654"/>
    <cellStyle name="Normal 3 2 2 7 3 2 5" xfId="13655"/>
    <cellStyle name="Normal 3 2 2 7 3 3" xfId="13656"/>
    <cellStyle name="Normal 3 2 2 7 3 3 2" xfId="13657"/>
    <cellStyle name="Normal 3 2 2 7 3 3 3" xfId="13658"/>
    <cellStyle name="Normal 3 2 2 7 3 3 4" xfId="13659"/>
    <cellStyle name="Normal 3 2 2 7 3 4" xfId="13660"/>
    <cellStyle name="Normal 3 2 2 7 3 5" xfId="13661"/>
    <cellStyle name="Normal 3 2 2 7 3 6" xfId="13662"/>
    <cellStyle name="Normal 3 2 2 7 4" xfId="13663"/>
    <cellStyle name="Normal 3 2 2 7 5" xfId="13664"/>
    <cellStyle name="Normal 3 2 2 7 5 2" xfId="13665"/>
    <cellStyle name="Normal 3 2 2 7 5 2 2" xfId="13666"/>
    <cellStyle name="Normal 3 2 2 7 5 2 3" xfId="13667"/>
    <cellStyle name="Normal 3 2 2 7 5 2 4" xfId="13668"/>
    <cellStyle name="Normal 3 2 2 7 5 3" xfId="13669"/>
    <cellStyle name="Normal 3 2 2 7 5 4" xfId="13670"/>
    <cellStyle name="Normal 3 2 2 7 5 5" xfId="13671"/>
    <cellStyle name="Normal 3 2 2 7 6" xfId="13672"/>
    <cellStyle name="Normal 3 2 2 7 6 2" xfId="13673"/>
    <cellStyle name="Normal 3 2 2 7 6 3" xfId="13674"/>
    <cellStyle name="Normal 3 2 2 7 6 4" xfId="13675"/>
    <cellStyle name="Normal 3 2 2 7 7" xfId="13676"/>
    <cellStyle name="Normal 3 2 2 7 8" xfId="13677"/>
    <cellStyle name="Normal 3 2 2 7 9" xfId="13678"/>
    <cellStyle name="Normal 3 2 2 8" xfId="13679"/>
    <cellStyle name="Normal 3 2 2 8 2" xfId="13680"/>
    <cellStyle name="Normal 3 2 2 8 2 2" xfId="13681"/>
    <cellStyle name="Normal 3 2 2 8 2 2 2" xfId="13682"/>
    <cellStyle name="Normal 3 2 2 8 2 2 3" xfId="13683"/>
    <cellStyle name="Normal 3 2 2 8 2 2 4" xfId="13684"/>
    <cellStyle name="Normal 3 2 2 8 2 3" xfId="13685"/>
    <cellStyle name="Normal 3 2 2 8 2 4" xfId="13686"/>
    <cellStyle name="Normal 3 2 2 8 2 5" xfId="13687"/>
    <cellStyle name="Normal 3 2 2 8 3" xfId="13688"/>
    <cellStyle name="Normal 3 2 2 8 3 2" xfId="13689"/>
    <cellStyle name="Normal 3 2 2 8 3 3" xfId="13690"/>
    <cellStyle name="Normal 3 2 2 8 3 4" xfId="13691"/>
    <cellStyle name="Normal 3 2 2 8 4" xfId="13692"/>
    <cellStyle name="Normal 3 2 2 8 5" xfId="13693"/>
    <cellStyle name="Normal 3 2 2 8 6" xfId="13694"/>
    <cellStyle name="Normal 3 2 2 9" xfId="13695"/>
    <cellStyle name="Normal 3 2 2 9 2" xfId="13696"/>
    <cellStyle name="Normal 3 2 2 9 2 2" xfId="13697"/>
    <cellStyle name="Normal 3 2 2 9 2 2 2" xfId="13698"/>
    <cellStyle name="Normal 3 2 2 9 2 2 3" xfId="13699"/>
    <cellStyle name="Normal 3 2 2 9 2 2 4" xfId="13700"/>
    <cellStyle name="Normal 3 2 2 9 2 3" xfId="13701"/>
    <cellStyle name="Normal 3 2 2 9 2 4" xfId="13702"/>
    <cellStyle name="Normal 3 2 2 9 2 5" xfId="13703"/>
    <cellStyle name="Normal 3 2 2 9 3" xfId="13704"/>
    <cellStyle name="Normal 3 2 2 9 3 2" xfId="13705"/>
    <cellStyle name="Normal 3 2 2 9 3 3" xfId="13706"/>
    <cellStyle name="Normal 3 2 2 9 3 4" xfId="13707"/>
    <cellStyle name="Normal 3 2 2 9 4" xfId="13708"/>
    <cellStyle name="Normal 3 2 2 9 5" xfId="13709"/>
    <cellStyle name="Normal 3 2 2 9 6" xfId="13710"/>
    <cellStyle name="Normal 3 2 20" xfId="13711"/>
    <cellStyle name="Normal 3 2 20 2" xfId="13712"/>
    <cellStyle name="Normal 3 2 20 2 2" xfId="13713"/>
    <cellStyle name="Normal 3 2 20 2 2 2" xfId="13714"/>
    <cellStyle name="Normal 3 2 20 2 2 3" xfId="13715"/>
    <cellStyle name="Normal 3 2 20 2 2 4" xfId="13716"/>
    <cellStyle name="Normal 3 2 20 2 3" xfId="13717"/>
    <cellStyle name="Normal 3 2 20 2 4" xfId="13718"/>
    <cellStyle name="Normal 3 2 20 2 5" xfId="13719"/>
    <cellStyle name="Normal 3 2 20 3" xfId="13720"/>
    <cellStyle name="Normal 3 2 20 4" xfId="13721"/>
    <cellStyle name="Normal 3 2 20 4 2" xfId="13722"/>
    <cellStyle name="Normal 3 2 20 4 3" xfId="13723"/>
    <cellStyle name="Normal 3 2 20 4 4" xfId="13724"/>
    <cellStyle name="Normal 3 2 20 5" xfId="13725"/>
    <cellStyle name="Normal 3 2 20 6" xfId="13726"/>
    <cellStyle name="Normal 3 2 20 7" xfId="13727"/>
    <cellStyle name="Normal 3 2 21" xfId="13728"/>
    <cellStyle name="Normal 3 2 21 2" xfId="13729"/>
    <cellStyle name="Normal 3 2 21 3" xfId="13730"/>
    <cellStyle name="Normal 3 2 21 3 2" xfId="13731"/>
    <cellStyle name="Normal 3 2 21 3 3" xfId="13732"/>
    <cellStyle name="Normal 3 2 21 3 4" xfId="13733"/>
    <cellStyle name="Normal 3 2 21 4" xfId="13734"/>
    <cellStyle name="Normal 3 2 21 5" xfId="13735"/>
    <cellStyle name="Normal 3 2 21 6" xfId="13736"/>
    <cellStyle name="Normal 3 2 22" xfId="13737"/>
    <cellStyle name="Normal 3 2 22 2" xfId="13738"/>
    <cellStyle name="Normal 3 2 22 3" xfId="13739"/>
    <cellStyle name="Normal 3 2 22 4" xfId="13740"/>
    <cellStyle name="Normal 3 2 23" xfId="13741"/>
    <cellStyle name="Normal 3 2 24" xfId="13742"/>
    <cellStyle name="Normal 3 2 25" xfId="13743"/>
    <cellStyle name="Normal 3 2 3" xfId="13744"/>
    <cellStyle name="Normal 3 2 3 10" xfId="13745"/>
    <cellStyle name="Normal 3 2 3 10 2" xfId="13746"/>
    <cellStyle name="Normal 3 2 3 10 2 2" xfId="13747"/>
    <cellStyle name="Normal 3 2 3 10 2 3" xfId="13748"/>
    <cellStyle name="Normal 3 2 3 10 2 4" xfId="13749"/>
    <cellStyle name="Normal 3 2 3 10 3" xfId="13750"/>
    <cellStyle name="Normal 3 2 3 10 4" xfId="13751"/>
    <cellStyle name="Normal 3 2 3 10 5" xfId="13752"/>
    <cellStyle name="Normal 3 2 3 11" xfId="13753"/>
    <cellStyle name="Normal 3 2 3 11 2" xfId="13754"/>
    <cellStyle name="Normal 3 2 3 11 3" xfId="13755"/>
    <cellStyle name="Normal 3 2 3 11 4" xfId="13756"/>
    <cellStyle name="Normal 3 2 3 12" xfId="13757"/>
    <cellStyle name="Normal 3 2 3 13" xfId="13758"/>
    <cellStyle name="Normal 3 2 3 14" xfId="13759"/>
    <cellStyle name="Normal 3 2 3 2" xfId="13760"/>
    <cellStyle name="Normal 3 2 3 2 10" xfId="13761"/>
    <cellStyle name="Normal 3 2 3 2 2" xfId="13762"/>
    <cellStyle name="Normal 3 2 3 2 2 2" xfId="13763"/>
    <cellStyle name="Normal 3 2 3 2 2 2 2" xfId="13764"/>
    <cellStyle name="Normal 3 2 3 2 2 2 2 2" xfId="13765"/>
    <cellStyle name="Normal 3 2 3 2 2 2 2 2 2" xfId="13766"/>
    <cellStyle name="Normal 3 2 3 2 2 2 2 2 3" xfId="13767"/>
    <cellStyle name="Normal 3 2 3 2 2 2 2 2 4" xfId="13768"/>
    <cellStyle name="Normal 3 2 3 2 2 2 2 3" xfId="13769"/>
    <cellStyle name="Normal 3 2 3 2 2 2 2 4" xfId="13770"/>
    <cellStyle name="Normal 3 2 3 2 2 2 2 5" xfId="13771"/>
    <cellStyle name="Normal 3 2 3 2 2 2 3" xfId="13772"/>
    <cellStyle name="Normal 3 2 3 2 2 2 3 2" xfId="13773"/>
    <cellStyle name="Normal 3 2 3 2 2 2 3 3" xfId="13774"/>
    <cellStyle name="Normal 3 2 3 2 2 2 3 4" xfId="13775"/>
    <cellStyle name="Normal 3 2 3 2 2 2 4" xfId="13776"/>
    <cellStyle name="Normal 3 2 3 2 2 2 5" xfId="13777"/>
    <cellStyle name="Normal 3 2 3 2 2 2 6" xfId="13778"/>
    <cellStyle name="Normal 3 2 3 2 2 3" xfId="13779"/>
    <cellStyle name="Normal 3 2 3 2 2 3 2" xfId="13780"/>
    <cellStyle name="Normal 3 2 3 2 2 3 2 2" xfId="13781"/>
    <cellStyle name="Normal 3 2 3 2 2 3 2 2 2" xfId="13782"/>
    <cellStyle name="Normal 3 2 3 2 2 3 2 2 3" xfId="13783"/>
    <cellStyle name="Normal 3 2 3 2 2 3 2 2 4" xfId="13784"/>
    <cellStyle name="Normal 3 2 3 2 2 3 2 3" xfId="13785"/>
    <cellStyle name="Normal 3 2 3 2 2 3 2 4" xfId="13786"/>
    <cellStyle name="Normal 3 2 3 2 2 3 2 5" xfId="13787"/>
    <cellStyle name="Normal 3 2 3 2 2 3 3" xfId="13788"/>
    <cellStyle name="Normal 3 2 3 2 2 3 3 2" xfId="13789"/>
    <cellStyle name="Normal 3 2 3 2 2 3 3 3" xfId="13790"/>
    <cellStyle name="Normal 3 2 3 2 2 3 3 4" xfId="13791"/>
    <cellStyle name="Normal 3 2 3 2 2 3 4" xfId="13792"/>
    <cellStyle name="Normal 3 2 3 2 2 3 5" xfId="13793"/>
    <cellStyle name="Normal 3 2 3 2 2 3 6" xfId="13794"/>
    <cellStyle name="Normal 3 2 3 2 2 4" xfId="13795"/>
    <cellStyle name="Normal 3 2 3 2 2 5" xfId="13796"/>
    <cellStyle name="Normal 3 2 3 2 2 5 2" xfId="13797"/>
    <cellStyle name="Normal 3 2 3 2 2 5 2 2" xfId="13798"/>
    <cellStyle name="Normal 3 2 3 2 2 5 2 3" xfId="13799"/>
    <cellStyle name="Normal 3 2 3 2 2 5 2 4" xfId="13800"/>
    <cellStyle name="Normal 3 2 3 2 2 5 3" xfId="13801"/>
    <cellStyle name="Normal 3 2 3 2 2 5 4" xfId="13802"/>
    <cellStyle name="Normal 3 2 3 2 2 5 5" xfId="13803"/>
    <cellStyle name="Normal 3 2 3 2 2 6" xfId="13804"/>
    <cellStyle name="Normal 3 2 3 2 2 6 2" xfId="13805"/>
    <cellStyle name="Normal 3 2 3 2 2 6 3" xfId="13806"/>
    <cellStyle name="Normal 3 2 3 2 2 6 4" xfId="13807"/>
    <cellStyle name="Normal 3 2 3 2 2 7" xfId="13808"/>
    <cellStyle name="Normal 3 2 3 2 2 8" xfId="13809"/>
    <cellStyle name="Normal 3 2 3 2 2 9" xfId="13810"/>
    <cellStyle name="Normal 3 2 3 2 3" xfId="13811"/>
    <cellStyle name="Normal 3 2 3 2 3 2" xfId="13812"/>
    <cellStyle name="Normal 3 2 3 2 3 2 2" xfId="13813"/>
    <cellStyle name="Normal 3 2 3 2 3 2 2 2" xfId="13814"/>
    <cellStyle name="Normal 3 2 3 2 3 2 2 3" xfId="13815"/>
    <cellStyle name="Normal 3 2 3 2 3 2 2 4" xfId="13816"/>
    <cellStyle name="Normal 3 2 3 2 3 2 3" xfId="13817"/>
    <cellStyle name="Normal 3 2 3 2 3 2 4" xfId="13818"/>
    <cellStyle name="Normal 3 2 3 2 3 2 5" xfId="13819"/>
    <cellStyle name="Normal 3 2 3 2 3 3" xfId="13820"/>
    <cellStyle name="Normal 3 2 3 2 3 3 2" xfId="13821"/>
    <cellStyle name="Normal 3 2 3 2 3 3 3" xfId="13822"/>
    <cellStyle name="Normal 3 2 3 2 3 3 4" xfId="13823"/>
    <cellStyle name="Normal 3 2 3 2 3 4" xfId="13824"/>
    <cellStyle name="Normal 3 2 3 2 3 5" xfId="13825"/>
    <cellStyle name="Normal 3 2 3 2 3 6" xfId="13826"/>
    <cellStyle name="Normal 3 2 3 2 4" xfId="13827"/>
    <cellStyle name="Normal 3 2 3 2 4 2" xfId="13828"/>
    <cellStyle name="Normal 3 2 3 2 4 2 2" xfId="13829"/>
    <cellStyle name="Normal 3 2 3 2 4 2 2 2" xfId="13830"/>
    <cellStyle name="Normal 3 2 3 2 4 2 2 3" xfId="13831"/>
    <cellStyle name="Normal 3 2 3 2 4 2 2 4" xfId="13832"/>
    <cellStyle name="Normal 3 2 3 2 4 2 3" xfId="13833"/>
    <cellStyle name="Normal 3 2 3 2 4 2 4" xfId="13834"/>
    <cellStyle name="Normal 3 2 3 2 4 2 5" xfId="13835"/>
    <cellStyle name="Normal 3 2 3 2 4 3" xfId="13836"/>
    <cellStyle name="Normal 3 2 3 2 4 3 2" xfId="13837"/>
    <cellStyle name="Normal 3 2 3 2 4 3 3" xfId="13838"/>
    <cellStyle name="Normal 3 2 3 2 4 3 4" xfId="13839"/>
    <cellStyle name="Normal 3 2 3 2 4 4" xfId="13840"/>
    <cellStyle name="Normal 3 2 3 2 4 5" xfId="13841"/>
    <cellStyle name="Normal 3 2 3 2 4 6" xfId="13842"/>
    <cellStyle name="Normal 3 2 3 2 5" xfId="13843"/>
    <cellStyle name="Normal 3 2 3 2 6" xfId="13844"/>
    <cellStyle name="Normal 3 2 3 2 6 2" xfId="13845"/>
    <cellStyle name="Normal 3 2 3 2 6 2 2" xfId="13846"/>
    <cellStyle name="Normal 3 2 3 2 6 2 3" xfId="13847"/>
    <cellStyle name="Normal 3 2 3 2 6 2 4" xfId="13848"/>
    <cellStyle name="Normal 3 2 3 2 6 3" xfId="13849"/>
    <cellStyle name="Normal 3 2 3 2 6 4" xfId="13850"/>
    <cellStyle name="Normal 3 2 3 2 6 5" xfId="13851"/>
    <cellStyle name="Normal 3 2 3 2 7" xfId="13852"/>
    <cellStyle name="Normal 3 2 3 2 7 2" xfId="13853"/>
    <cellStyle name="Normal 3 2 3 2 7 3" xfId="13854"/>
    <cellStyle name="Normal 3 2 3 2 7 4" xfId="13855"/>
    <cellStyle name="Normal 3 2 3 2 8" xfId="13856"/>
    <cellStyle name="Normal 3 2 3 2 9" xfId="13857"/>
    <cellStyle name="Normal 3 2 3 3" xfId="13858"/>
    <cellStyle name="Normal 3 2 3 3 10" xfId="13859"/>
    <cellStyle name="Normal 3 2 3 3 2" xfId="13860"/>
    <cellStyle name="Normal 3 2 3 3 2 2" xfId="13861"/>
    <cellStyle name="Normal 3 2 3 3 2 2 2" xfId="13862"/>
    <cellStyle name="Normal 3 2 3 3 2 2 2 2" xfId="13863"/>
    <cellStyle name="Normal 3 2 3 3 2 2 2 2 2" xfId="13864"/>
    <cellStyle name="Normal 3 2 3 3 2 2 2 2 3" xfId="13865"/>
    <cellStyle name="Normal 3 2 3 3 2 2 2 2 4" xfId="13866"/>
    <cellStyle name="Normal 3 2 3 3 2 2 2 3" xfId="13867"/>
    <cellStyle name="Normal 3 2 3 3 2 2 2 4" xfId="13868"/>
    <cellStyle name="Normal 3 2 3 3 2 2 2 5" xfId="13869"/>
    <cellStyle name="Normal 3 2 3 3 2 2 3" xfId="13870"/>
    <cellStyle name="Normal 3 2 3 3 2 2 3 2" xfId="13871"/>
    <cellStyle name="Normal 3 2 3 3 2 2 3 3" xfId="13872"/>
    <cellStyle name="Normal 3 2 3 3 2 2 3 4" xfId="13873"/>
    <cellStyle name="Normal 3 2 3 3 2 2 4" xfId="13874"/>
    <cellStyle name="Normal 3 2 3 3 2 2 5" xfId="13875"/>
    <cellStyle name="Normal 3 2 3 3 2 2 6" xfId="13876"/>
    <cellStyle name="Normal 3 2 3 3 2 3" xfId="13877"/>
    <cellStyle name="Normal 3 2 3 3 2 3 2" xfId="13878"/>
    <cellStyle name="Normal 3 2 3 3 2 3 2 2" xfId="13879"/>
    <cellStyle name="Normal 3 2 3 3 2 3 2 2 2" xfId="13880"/>
    <cellStyle name="Normal 3 2 3 3 2 3 2 2 3" xfId="13881"/>
    <cellStyle name="Normal 3 2 3 3 2 3 2 2 4" xfId="13882"/>
    <cellStyle name="Normal 3 2 3 3 2 3 2 3" xfId="13883"/>
    <cellStyle name="Normal 3 2 3 3 2 3 2 4" xfId="13884"/>
    <cellStyle name="Normal 3 2 3 3 2 3 2 5" xfId="13885"/>
    <cellStyle name="Normal 3 2 3 3 2 3 3" xfId="13886"/>
    <cellStyle name="Normal 3 2 3 3 2 3 3 2" xfId="13887"/>
    <cellStyle name="Normal 3 2 3 3 2 3 3 3" xfId="13888"/>
    <cellStyle name="Normal 3 2 3 3 2 3 3 4" xfId="13889"/>
    <cellStyle name="Normal 3 2 3 3 2 3 4" xfId="13890"/>
    <cellStyle name="Normal 3 2 3 3 2 3 5" xfId="13891"/>
    <cellStyle name="Normal 3 2 3 3 2 3 6" xfId="13892"/>
    <cellStyle name="Normal 3 2 3 3 2 4" xfId="13893"/>
    <cellStyle name="Normal 3 2 3 3 2 4 2" xfId="13894"/>
    <cellStyle name="Normal 3 2 3 3 2 4 2 2" xfId="13895"/>
    <cellStyle name="Normal 3 2 3 3 2 4 2 3" xfId="13896"/>
    <cellStyle name="Normal 3 2 3 3 2 4 2 4" xfId="13897"/>
    <cellStyle name="Normal 3 2 3 3 2 4 3" xfId="13898"/>
    <cellStyle name="Normal 3 2 3 3 2 4 4" xfId="13899"/>
    <cellStyle name="Normal 3 2 3 3 2 4 5" xfId="13900"/>
    <cellStyle name="Normal 3 2 3 3 2 5" xfId="13901"/>
    <cellStyle name="Normal 3 2 3 3 2 5 2" xfId="13902"/>
    <cellStyle name="Normal 3 2 3 3 2 5 3" xfId="13903"/>
    <cellStyle name="Normal 3 2 3 3 2 5 4" xfId="13904"/>
    <cellStyle name="Normal 3 2 3 3 2 6" xfId="13905"/>
    <cellStyle name="Normal 3 2 3 3 2 7" xfId="13906"/>
    <cellStyle name="Normal 3 2 3 3 2 8" xfId="13907"/>
    <cellStyle name="Normal 3 2 3 3 3" xfId="13908"/>
    <cellStyle name="Normal 3 2 3 3 3 2" xfId="13909"/>
    <cellStyle name="Normal 3 2 3 3 3 2 2" xfId="13910"/>
    <cellStyle name="Normal 3 2 3 3 3 2 2 2" xfId="13911"/>
    <cellStyle name="Normal 3 2 3 3 3 2 2 3" xfId="13912"/>
    <cellStyle name="Normal 3 2 3 3 3 2 2 4" xfId="13913"/>
    <cellStyle name="Normal 3 2 3 3 3 2 3" xfId="13914"/>
    <cellStyle name="Normal 3 2 3 3 3 2 4" xfId="13915"/>
    <cellStyle name="Normal 3 2 3 3 3 2 5" xfId="13916"/>
    <cellStyle name="Normal 3 2 3 3 3 3" xfId="13917"/>
    <cellStyle name="Normal 3 2 3 3 3 3 2" xfId="13918"/>
    <cellStyle name="Normal 3 2 3 3 3 3 3" xfId="13919"/>
    <cellStyle name="Normal 3 2 3 3 3 3 4" xfId="13920"/>
    <cellStyle name="Normal 3 2 3 3 3 4" xfId="13921"/>
    <cellStyle name="Normal 3 2 3 3 3 5" xfId="13922"/>
    <cellStyle name="Normal 3 2 3 3 3 6" xfId="13923"/>
    <cellStyle name="Normal 3 2 3 3 4" xfId="13924"/>
    <cellStyle name="Normal 3 2 3 3 4 2" xfId="13925"/>
    <cellStyle name="Normal 3 2 3 3 4 2 2" xfId="13926"/>
    <cellStyle name="Normal 3 2 3 3 4 2 2 2" xfId="13927"/>
    <cellStyle name="Normal 3 2 3 3 4 2 2 3" xfId="13928"/>
    <cellStyle name="Normal 3 2 3 3 4 2 2 4" xfId="13929"/>
    <cellStyle name="Normal 3 2 3 3 4 2 3" xfId="13930"/>
    <cellStyle name="Normal 3 2 3 3 4 2 4" xfId="13931"/>
    <cellStyle name="Normal 3 2 3 3 4 2 5" xfId="13932"/>
    <cellStyle name="Normal 3 2 3 3 4 3" xfId="13933"/>
    <cellStyle name="Normal 3 2 3 3 4 3 2" xfId="13934"/>
    <cellStyle name="Normal 3 2 3 3 4 3 3" xfId="13935"/>
    <cellStyle name="Normal 3 2 3 3 4 3 4" xfId="13936"/>
    <cellStyle name="Normal 3 2 3 3 4 4" xfId="13937"/>
    <cellStyle name="Normal 3 2 3 3 4 5" xfId="13938"/>
    <cellStyle name="Normal 3 2 3 3 4 6" xfId="13939"/>
    <cellStyle name="Normal 3 2 3 3 5" xfId="13940"/>
    <cellStyle name="Normal 3 2 3 3 6" xfId="13941"/>
    <cellStyle name="Normal 3 2 3 3 6 2" xfId="13942"/>
    <cellStyle name="Normal 3 2 3 3 6 2 2" xfId="13943"/>
    <cellStyle name="Normal 3 2 3 3 6 2 3" xfId="13944"/>
    <cellStyle name="Normal 3 2 3 3 6 2 4" xfId="13945"/>
    <cellStyle name="Normal 3 2 3 3 6 3" xfId="13946"/>
    <cellStyle name="Normal 3 2 3 3 6 4" xfId="13947"/>
    <cellStyle name="Normal 3 2 3 3 6 5" xfId="13948"/>
    <cellStyle name="Normal 3 2 3 3 7" xfId="13949"/>
    <cellStyle name="Normal 3 2 3 3 7 2" xfId="13950"/>
    <cellStyle name="Normal 3 2 3 3 7 3" xfId="13951"/>
    <cellStyle name="Normal 3 2 3 3 7 4" xfId="13952"/>
    <cellStyle name="Normal 3 2 3 3 8" xfId="13953"/>
    <cellStyle name="Normal 3 2 3 3 9" xfId="13954"/>
    <cellStyle name="Normal 3 2 3 4" xfId="13955"/>
    <cellStyle name="Normal 3 2 3 4 10" xfId="13956"/>
    <cellStyle name="Normal 3 2 3 4 2" xfId="13957"/>
    <cellStyle name="Normal 3 2 3 4 2 2" xfId="13958"/>
    <cellStyle name="Normal 3 2 3 4 2 2 2" xfId="13959"/>
    <cellStyle name="Normal 3 2 3 4 2 2 2 2" xfId="13960"/>
    <cellStyle name="Normal 3 2 3 4 2 2 2 2 2" xfId="13961"/>
    <cellStyle name="Normal 3 2 3 4 2 2 2 2 3" xfId="13962"/>
    <cellStyle name="Normal 3 2 3 4 2 2 2 2 4" xfId="13963"/>
    <cellStyle name="Normal 3 2 3 4 2 2 2 3" xfId="13964"/>
    <cellStyle name="Normal 3 2 3 4 2 2 2 4" xfId="13965"/>
    <cellStyle name="Normal 3 2 3 4 2 2 2 5" xfId="13966"/>
    <cellStyle name="Normal 3 2 3 4 2 2 3" xfId="13967"/>
    <cellStyle name="Normal 3 2 3 4 2 2 3 2" xfId="13968"/>
    <cellStyle name="Normal 3 2 3 4 2 2 3 3" xfId="13969"/>
    <cellStyle name="Normal 3 2 3 4 2 2 3 4" xfId="13970"/>
    <cellStyle name="Normal 3 2 3 4 2 2 4" xfId="13971"/>
    <cellStyle name="Normal 3 2 3 4 2 2 5" xfId="13972"/>
    <cellStyle name="Normal 3 2 3 4 2 2 6" xfId="13973"/>
    <cellStyle name="Normal 3 2 3 4 2 3" xfId="13974"/>
    <cellStyle name="Normal 3 2 3 4 2 3 2" xfId="13975"/>
    <cellStyle name="Normal 3 2 3 4 2 3 2 2" xfId="13976"/>
    <cellStyle name="Normal 3 2 3 4 2 3 2 2 2" xfId="13977"/>
    <cellStyle name="Normal 3 2 3 4 2 3 2 2 3" xfId="13978"/>
    <cellStyle name="Normal 3 2 3 4 2 3 2 2 4" xfId="13979"/>
    <cellStyle name="Normal 3 2 3 4 2 3 2 3" xfId="13980"/>
    <cellStyle name="Normal 3 2 3 4 2 3 2 4" xfId="13981"/>
    <cellStyle name="Normal 3 2 3 4 2 3 2 5" xfId="13982"/>
    <cellStyle name="Normal 3 2 3 4 2 3 3" xfId="13983"/>
    <cellStyle name="Normal 3 2 3 4 2 3 3 2" xfId="13984"/>
    <cellStyle name="Normal 3 2 3 4 2 3 3 3" xfId="13985"/>
    <cellStyle name="Normal 3 2 3 4 2 3 3 4" xfId="13986"/>
    <cellStyle name="Normal 3 2 3 4 2 3 4" xfId="13987"/>
    <cellStyle name="Normal 3 2 3 4 2 3 5" xfId="13988"/>
    <cellStyle name="Normal 3 2 3 4 2 3 6" xfId="13989"/>
    <cellStyle name="Normal 3 2 3 4 2 4" xfId="13990"/>
    <cellStyle name="Normal 3 2 3 4 2 4 2" xfId="13991"/>
    <cellStyle name="Normal 3 2 3 4 2 4 2 2" xfId="13992"/>
    <cellStyle name="Normal 3 2 3 4 2 4 2 3" xfId="13993"/>
    <cellStyle name="Normal 3 2 3 4 2 4 2 4" xfId="13994"/>
    <cellStyle name="Normal 3 2 3 4 2 4 3" xfId="13995"/>
    <cellStyle name="Normal 3 2 3 4 2 4 4" xfId="13996"/>
    <cellStyle name="Normal 3 2 3 4 2 4 5" xfId="13997"/>
    <cellStyle name="Normal 3 2 3 4 2 5" xfId="13998"/>
    <cellStyle name="Normal 3 2 3 4 2 5 2" xfId="13999"/>
    <cellStyle name="Normal 3 2 3 4 2 5 3" xfId="14000"/>
    <cellStyle name="Normal 3 2 3 4 2 5 4" xfId="14001"/>
    <cellStyle name="Normal 3 2 3 4 2 6" xfId="14002"/>
    <cellStyle name="Normal 3 2 3 4 2 7" xfId="14003"/>
    <cellStyle name="Normal 3 2 3 4 2 8" xfId="14004"/>
    <cellStyle name="Normal 3 2 3 4 3" xfId="14005"/>
    <cellStyle name="Normal 3 2 3 4 3 2" xfId="14006"/>
    <cellStyle name="Normal 3 2 3 4 3 2 2" xfId="14007"/>
    <cellStyle name="Normal 3 2 3 4 3 2 2 2" xfId="14008"/>
    <cellStyle name="Normal 3 2 3 4 3 2 2 3" xfId="14009"/>
    <cellStyle name="Normal 3 2 3 4 3 2 2 4" xfId="14010"/>
    <cellStyle name="Normal 3 2 3 4 3 2 3" xfId="14011"/>
    <cellStyle name="Normal 3 2 3 4 3 2 4" xfId="14012"/>
    <cellStyle name="Normal 3 2 3 4 3 2 5" xfId="14013"/>
    <cellStyle name="Normal 3 2 3 4 3 3" xfId="14014"/>
    <cellStyle name="Normal 3 2 3 4 3 3 2" xfId="14015"/>
    <cellStyle name="Normal 3 2 3 4 3 3 3" xfId="14016"/>
    <cellStyle name="Normal 3 2 3 4 3 3 4" xfId="14017"/>
    <cellStyle name="Normal 3 2 3 4 3 4" xfId="14018"/>
    <cellStyle name="Normal 3 2 3 4 3 5" xfId="14019"/>
    <cellStyle name="Normal 3 2 3 4 3 6" xfId="14020"/>
    <cellStyle name="Normal 3 2 3 4 4" xfId="14021"/>
    <cellStyle name="Normal 3 2 3 4 4 2" xfId="14022"/>
    <cellStyle name="Normal 3 2 3 4 4 2 2" xfId="14023"/>
    <cellStyle name="Normal 3 2 3 4 4 2 2 2" xfId="14024"/>
    <cellStyle name="Normal 3 2 3 4 4 2 2 3" xfId="14025"/>
    <cellStyle name="Normal 3 2 3 4 4 2 2 4" xfId="14026"/>
    <cellStyle name="Normal 3 2 3 4 4 2 3" xfId="14027"/>
    <cellStyle name="Normal 3 2 3 4 4 2 4" xfId="14028"/>
    <cellStyle name="Normal 3 2 3 4 4 2 5" xfId="14029"/>
    <cellStyle name="Normal 3 2 3 4 4 3" xfId="14030"/>
    <cellStyle name="Normal 3 2 3 4 4 3 2" xfId="14031"/>
    <cellStyle name="Normal 3 2 3 4 4 3 3" xfId="14032"/>
    <cellStyle name="Normal 3 2 3 4 4 3 4" xfId="14033"/>
    <cellStyle name="Normal 3 2 3 4 4 4" xfId="14034"/>
    <cellStyle name="Normal 3 2 3 4 4 5" xfId="14035"/>
    <cellStyle name="Normal 3 2 3 4 4 6" xfId="14036"/>
    <cellStyle name="Normal 3 2 3 4 5" xfId="14037"/>
    <cellStyle name="Normal 3 2 3 4 6" xfId="14038"/>
    <cellStyle name="Normal 3 2 3 4 6 2" xfId="14039"/>
    <cellStyle name="Normal 3 2 3 4 6 2 2" xfId="14040"/>
    <cellStyle name="Normal 3 2 3 4 6 2 3" xfId="14041"/>
    <cellStyle name="Normal 3 2 3 4 6 2 4" xfId="14042"/>
    <cellStyle name="Normal 3 2 3 4 6 3" xfId="14043"/>
    <cellStyle name="Normal 3 2 3 4 6 4" xfId="14044"/>
    <cellStyle name="Normal 3 2 3 4 6 5" xfId="14045"/>
    <cellStyle name="Normal 3 2 3 4 7" xfId="14046"/>
    <cellStyle name="Normal 3 2 3 4 7 2" xfId="14047"/>
    <cellStyle name="Normal 3 2 3 4 7 3" xfId="14048"/>
    <cellStyle name="Normal 3 2 3 4 7 4" xfId="14049"/>
    <cellStyle name="Normal 3 2 3 4 8" xfId="14050"/>
    <cellStyle name="Normal 3 2 3 4 9" xfId="14051"/>
    <cellStyle name="Normal 3 2 3 5" xfId="14052"/>
    <cellStyle name="Normal 3 2 3 5 2" xfId="14053"/>
    <cellStyle name="Normal 3 2 3 5 2 2" xfId="14054"/>
    <cellStyle name="Normal 3 2 3 5 2 2 2" xfId="14055"/>
    <cellStyle name="Normal 3 2 3 5 2 2 2 2" xfId="14056"/>
    <cellStyle name="Normal 3 2 3 5 2 2 2 3" xfId="14057"/>
    <cellStyle name="Normal 3 2 3 5 2 2 2 4" xfId="14058"/>
    <cellStyle name="Normal 3 2 3 5 2 2 3" xfId="14059"/>
    <cellStyle name="Normal 3 2 3 5 2 2 4" xfId="14060"/>
    <cellStyle name="Normal 3 2 3 5 2 2 5" xfId="14061"/>
    <cellStyle name="Normal 3 2 3 5 2 3" xfId="14062"/>
    <cellStyle name="Normal 3 2 3 5 2 3 2" xfId="14063"/>
    <cellStyle name="Normal 3 2 3 5 2 3 3" xfId="14064"/>
    <cellStyle name="Normal 3 2 3 5 2 3 4" xfId="14065"/>
    <cellStyle name="Normal 3 2 3 5 2 4" xfId="14066"/>
    <cellStyle name="Normal 3 2 3 5 2 5" xfId="14067"/>
    <cellStyle name="Normal 3 2 3 5 2 6" xfId="14068"/>
    <cellStyle name="Normal 3 2 3 5 3" xfId="14069"/>
    <cellStyle name="Normal 3 2 3 5 3 2" xfId="14070"/>
    <cellStyle name="Normal 3 2 3 5 3 2 2" xfId="14071"/>
    <cellStyle name="Normal 3 2 3 5 3 2 2 2" xfId="14072"/>
    <cellStyle name="Normal 3 2 3 5 3 2 2 3" xfId="14073"/>
    <cellStyle name="Normal 3 2 3 5 3 2 2 4" xfId="14074"/>
    <cellStyle name="Normal 3 2 3 5 3 2 3" xfId="14075"/>
    <cellStyle name="Normal 3 2 3 5 3 2 4" xfId="14076"/>
    <cellStyle name="Normal 3 2 3 5 3 2 5" xfId="14077"/>
    <cellStyle name="Normal 3 2 3 5 3 3" xfId="14078"/>
    <cellStyle name="Normal 3 2 3 5 3 3 2" xfId="14079"/>
    <cellStyle name="Normal 3 2 3 5 3 3 3" xfId="14080"/>
    <cellStyle name="Normal 3 2 3 5 3 3 4" xfId="14081"/>
    <cellStyle name="Normal 3 2 3 5 3 4" xfId="14082"/>
    <cellStyle name="Normal 3 2 3 5 3 5" xfId="14083"/>
    <cellStyle name="Normal 3 2 3 5 3 6" xfId="14084"/>
    <cellStyle name="Normal 3 2 3 5 4" xfId="14085"/>
    <cellStyle name="Normal 3 2 3 5 5" xfId="14086"/>
    <cellStyle name="Normal 3 2 3 5 5 2" xfId="14087"/>
    <cellStyle name="Normal 3 2 3 5 5 2 2" xfId="14088"/>
    <cellStyle name="Normal 3 2 3 5 5 2 3" xfId="14089"/>
    <cellStyle name="Normal 3 2 3 5 5 2 4" xfId="14090"/>
    <cellStyle name="Normal 3 2 3 5 5 3" xfId="14091"/>
    <cellStyle name="Normal 3 2 3 5 5 4" xfId="14092"/>
    <cellStyle name="Normal 3 2 3 5 5 5" xfId="14093"/>
    <cellStyle name="Normal 3 2 3 5 6" xfId="14094"/>
    <cellStyle name="Normal 3 2 3 5 6 2" xfId="14095"/>
    <cellStyle name="Normal 3 2 3 5 6 3" xfId="14096"/>
    <cellStyle name="Normal 3 2 3 5 6 4" xfId="14097"/>
    <cellStyle name="Normal 3 2 3 5 7" xfId="14098"/>
    <cellStyle name="Normal 3 2 3 5 8" xfId="14099"/>
    <cellStyle name="Normal 3 2 3 5 9" xfId="14100"/>
    <cellStyle name="Normal 3 2 3 6" xfId="14101"/>
    <cellStyle name="Normal 3 2 3 6 2" xfId="14102"/>
    <cellStyle name="Normal 3 2 3 6 2 2" xfId="14103"/>
    <cellStyle name="Normal 3 2 3 6 2 2 2" xfId="14104"/>
    <cellStyle name="Normal 3 2 3 6 2 2 2 2" xfId="14105"/>
    <cellStyle name="Normal 3 2 3 6 2 2 2 3" xfId="14106"/>
    <cellStyle name="Normal 3 2 3 6 2 2 2 4" xfId="14107"/>
    <cellStyle name="Normal 3 2 3 6 2 2 3" xfId="14108"/>
    <cellStyle name="Normal 3 2 3 6 2 2 4" xfId="14109"/>
    <cellStyle name="Normal 3 2 3 6 2 2 5" xfId="14110"/>
    <cellStyle name="Normal 3 2 3 6 2 3" xfId="14111"/>
    <cellStyle name="Normal 3 2 3 6 2 3 2" xfId="14112"/>
    <cellStyle name="Normal 3 2 3 6 2 3 3" xfId="14113"/>
    <cellStyle name="Normal 3 2 3 6 2 3 4" xfId="14114"/>
    <cellStyle name="Normal 3 2 3 6 2 4" xfId="14115"/>
    <cellStyle name="Normal 3 2 3 6 2 5" xfId="14116"/>
    <cellStyle name="Normal 3 2 3 6 2 6" xfId="14117"/>
    <cellStyle name="Normal 3 2 3 6 3" xfId="14118"/>
    <cellStyle name="Normal 3 2 3 6 3 2" xfId="14119"/>
    <cellStyle name="Normal 3 2 3 6 3 2 2" xfId="14120"/>
    <cellStyle name="Normal 3 2 3 6 3 2 2 2" xfId="14121"/>
    <cellStyle name="Normal 3 2 3 6 3 2 2 3" xfId="14122"/>
    <cellStyle name="Normal 3 2 3 6 3 2 2 4" xfId="14123"/>
    <cellStyle name="Normal 3 2 3 6 3 2 3" xfId="14124"/>
    <cellStyle name="Normal 3 2 3 6 3 2 4" xfId="14125"/>
    <cellStyle name="Normal 3 2 3 6 3 2 5" xfId="14126"/>
    <cellStyle name="Normal 3 2 3 6 3 3" xfId="14127"/>
    <cellStyle name="Normal 3 2 3 6 3 3 2" xfId="14128"/>
    <cellStyle name="Normal 3 2 3 6 3 3 3" xfId="14129"/>
    <cellStyle name="Normal 3 2 3 6 3 3 4" xfId="14130"/>
    <cellStyle name="Normal 3 2 3 6 3 4" xfId="14131"/>
    <cellStyle name="Normal 3 2 3 6 3 5" xfId="14132"/>
    <cellStyle name="Normal 3 2 3 6 3 6" xfId="14133"/>
    <cellStyle name="Normal 3 2 3 6 4" xfId="14134"/>
    <cellStyle name="Normal 3 2 3 6 4 2" xfId="14135"/>
    <cellStyle name="Normal 3 2 3 6 4 2 2" xfId="14136"/>
    <cellStyle name="Normal 3 2 3 6 4 2 3" xfId="14137"/>
    <cellStyle name="Normal 3 2 3 6 4 2 4" xfId="14138"/>
    <cellStyle name="Normal 3 2 3 6 4 3" xfId="14139"/>
    <cellStyle name="Normal 3 2 3 6 4 4" xfId="14140"/>
    <cellStyle name="Normal 3 2 3 6 4 5" xfId="14141"/>
    <cellStyle name="Normal 3 2 3 6 5" xfId="14142"/>
    <cellStyle name="Normal 3 2 3 6 5 2" xfId="14143"/>
    <cellStyle name="Normal 3 2 3 6 5 3" xfId="14144"/>
    <cellStyle name="Normal 3 2 3 6 5 4" xfId="14145"/>
    <cellStyle name="Normal 3 2 3 6 6" xfId="14146"/>
    <cellStyle name="Normal 3 2 3 6 7" xfId="14147"/>
    <cellStyle name="Normal 3 2 3 6 8" xfId="14148"/>
    <cellStyle name="Normal 3 2 3 7" xfId="14149"/>
    <cellStyle name="Normal 3 2 3 7 2" xfId="14150"/>
    <cellStyle name="Normal 3 2 3 7 2 2" xfId="14151"/>
    <cellStyle name="Normal 3 2 3 7 2 2 2" xfId="14152"/>
    <cellStyle name="Normal 3 2 3 7 2 2 3" xfId="14153"/>
    <cellStyle name="Normal 3 2 3 7 2 2 4" xfId="14154"/>
    <cellStyle name="Normal 3 2 3 7 2 3" xfId="14155"/>
    <cellStyle name="Normal 3 2 3 7 2 4" xfId="14156"/>
    <cellStyle name="Normal 3 2 3 7 2 5" xfId="14157"/>
    <cellStyle name="Normal 3 2 3 7 3" xfId="14158"/>
    <cellStyle name="Normal 3 2 3 7 3 2" xfId="14159"/>
    <cellStyle name="Normal 3 2 3 7 3 3" xfId="14160"/>
    <cellStyle name="Normal 3 2 3 7 3 4" xfId="14161"/>
    <cellStyle name="Normal 3 2 3 7 4" xfId="14162"/>
    <cellStyle name="Normal 3 2 3 7 5" xfId="14163"/>
    <cellStyle name="Normal 3 2 3 7 6" xfId="14164"/>
    <cellStyle name="Normal 3 2 3 8" xfId="14165"/>
    <cellStyle name="Normal 3 2 3 8 2" xfId="14166"/>
    <cellStyle name="Normal 3 2 3 8 2 2" xfId="14167"/>
    <cellStyle name="Normal 3 2 3 8 2 2 2" xfId="14168"/>
    <cellStyle name="Normal 3 2 3 8 2 2 3" xfId="14169"/>
    <cellStyle name="Normal 3 2 3 8 2 2 4" xfId="14170"/>
    <cellStyle name="Normal 3 2 3 8 2 3" xfId="14171"/>
    <cellStyle name="Normal 3 2 3 8 2 4" xfId="14172"/>
    <cellStyle name="Normal 3 2 3 8 2 5" xfId="14173"/>
    <cellStyle name="Normal 3 2 3 8 3" xfId="14174"/>
    <cellStyle name="Normal 3 2 3 8 3 2" xfId="14175"/>
    <cellStyle name="Normal 3 2 3 8 3 3" xfId="14176"/>
    <cellStyle name="Normal 3 2 3 8 3 4" xfId="14177"/>
    <cellStyle name="Normal 3 2 3 8 4" xfId="14178"/>
    <cellStyle name="Normal 3 2 3 8 5" xfId="14179"/>
    <cellStyle name="Normal 3 2 3 8 6" xfId="14180"/>
    <cellStyle name="Normal 3 2 3 9" xfId="14181"/>
    <cellStyle name="Normal 3 2 4" xfId="14182"/>
    <cellStyle name="Normal 3 2 4 10" xfId="14183"/>
    <cellStyle name="Normal 3 2 4 2" xfId="14184"/>
    <cellStyle name="Normal 3 2 4 2 2" xfId="14185"/>
    <cellStyle name="Normal 3 2 4 2 2 2" xfId="14186"/>
    <cellStyle name="Normal 3 2 4 2 2 2 2" xfId="14187"/>
    <cellStyle name="Normal 3 2 4 2 2 2 2 2" xfId="14188"/>
    <cellStyle name="Normal 3 2 4 2 2 2 2 3" xfId="14189"/>
    <cellStyle name="Normal 3 2 4 2 2 2 2 4" xfId="14190"/>
    <cellStyle name="Normal 3 2 4 2 2 2 3" xfId="14191"/>
    <cellStyle name="Normal 3 2 4 2 2 2 4" xfId="14192"/>
    <cellStyle name="Normal 3 2 4 2 2 2 5" xfId="14193"/>
    <cellStyle name="Normal 3 2 4 2 2 3" xfId="14194"/>
    <cellStyle name="Normal 3 2 4 2 2 3 2" xfId="14195"/>
    <cellStyle name="Normal 3 2 4 2 2 3 3" xfId="14196"/>
    <cellStyle name="Normal 3 2 4 2 2 3 4" xfId="14197"/>
    <cellStyle name="Normal 3 2 4 2 2 4" xfId="14198"/>
    <cellStyle name="Normal 3 2 4 2 2 5" xfId="14199"/>
    <cellStyle name="Normal 3 2 4 2 2 6" xfId="14200"/>
    <cellStyle name="Normal 3 2 4 2 3" xfId="14201"/>
    <cellStyle name="Normal 3 2 4 2 3 2" xfId="14202"/>
    <cellStyle name="Normal 3 2 4 2 3 2 2" xfId="14203"/>
    <cellStyle name="Normal 3 2 4 2 3 2 2 2" xfId="14204"/>
    <cellStyle name="Normal 3 2 4 2 3 2 2 3" xfId="14205"/>
    <cellStyle name="Normal 3 2 4 2 3 2 2 4" xfId="14206"/>
    <cellStyle name="Normal 3 2 4 2 3 2 3" xfId="14207"/>
    <cellStyle name="Normal 3 2 4 2 3 2 4" xfId="14208"/>
    <cellStyle name="Normal 3 2 4 2 3 2 5" xfId="14209"/>
    <cellStyle name="Normal 3 2 4 2 3 3" xfId="14210"/>
    <cellStyle name="Normal 3 2 4 2 3 3 2" xfId="14211"/>
    <cellStyle name="Normal 3 2 4 2 3 3 3" xfId="14212"/>
    <cellStyle name="Normal 3 2 4 2 3 3 4" xfId="14213"/>
    <cellStyle name="Normal 3 2 4 2 3 4" xfId="14214"/>
    <cellStyle name="Normal 3 2 4 2 3 5" xfId="14215"/>
    <cellStyle name="Normal 3 2 4 2 3 6" xfId="14216"/>
    <cellStyle name="Normal 3 2 4 2 4" xfId="14217"/>
    <cellStyle name="Normal 3 2 4 2 5" xfId="14218"/>
    <cellStyle name="Normal 3 2 4 2 5 2" xfId="14219"/>
    <cellStyle name="Normal 3 2 4 2 5 2 2" xfId="14220"/>
    <cellStyle name="Normal 3 2 4 2 5 2 3" xfId="14221"/>
    <cellStyle name="Normal 3 2 4 2 5 2 4" xfId="14222"/>
    <cellStyle name="Normal 3 2 4 2 5 3" xfId="14223"/>
    <cellStyle name="Normal 3 2 4 2 5 4" xfId="14224"/>
    <cellStyle name="Normal 3 2 4 2 5 5" xfId="14225"/>
    <cellStyle name="Normal 3 2 4 2 6" xfId="14226"/>
    <cellStyle name="Normal 3 2 4 2 6 2" xfId="14227"/>
    <cellStyle name="Normal 3 2 4 2 6 3" xfId="14228"/>
    <cellStyle name="Normal 3 2 4 2 6 4" xfId="14229"/>
    <cellStyle name="Normal 3 2 4 2 7" xfId="14230"/>
    <cellStyle name="Normal 3 2 4 2 8" xfId="14231"/>
    <cellStyle name="Normal 3 2 4 2 9" xfId="14232"/>
    <cellStyle name="Normal 3 2 4 3" xfId="14233"/>
    <cellStyle name="Normal 3 2 4 3 2" xfId="14234"/>
    <cellStyle name="Normal 3 2 4 3 2 2" xfId="14235"/>
    <cellStyle name="Normal 3 2 4 3 2 2 2" xfId="14236"/>
    <cellStyle name="Normal 3 2 4 3 2 2 3" xfId="14237"/>
    <cellStyle name="Normal 3 2 4 3 2 2 4" xfId="14238"/>
    <cellStyle name="Normal 3 2 4 3 2 3" xfId="14239"/>
    <cellStyle name="Normal 3 2 4 3 2 4" xfId="14240"/>
    <cellStyle name="Normal 3 2 4 3 2 5" xfId="14241"/>
    <cellStyle name="Normal 3 2 4 3 3" xfId="14242"/>
    <cellStyle name="Normal 3 2 4 3 3 2" xfId="14243"/>
    <cellStyle name="Normal 3 2 4 3 3 3" xfId="14244"/>
    <cellStyle name="Normal 3 2 4 3 3 4" xfId="14245"/>
    <cellStyle name="Normal 3 2 4 3 4" xfId="14246"/>
    <cellStyle name="Normal 3 2 4 3 5" xfId="14247"/>
    <cellStyle name="Normal 3 2 4 3 6" xfId="14248"/>
    <cellStyle name="Normal 3 2 4 4" xfId="14249"/>
    <cellStyle name="Normal 3 2 4 4 2" xfId="14250"/>
    <cellStyle name="Normal 3 2 4 4 2 2" xfId="14251"/>
    <cellStyle name="Normal 3 2 4 4 2 2 2" xfId="14252"/>
    <cellStyle name="Normal 3 2 4 4 2 2 3" xfId="14253"/>
    <cellStyle name="Normal 3 2 4 4 2 2 4" xfId="14254"/>
    <cellStyle name="Normal 3 2 4 4 2 3" xfId="14255"/>
    <cellStyle name="Normal 3 2 4 4 2 4" xfId="14256"/>
    <cellStyle name="Normal 3 2 4 4 2 5" xfId="14257"/>
    <cellStyle name="Normal 3 2 4 4 3" xfId="14258"/>
    <cellStyle name="Normal 3 2 4 4 3 2" xfId="14259"/>
    <cellStyle name="Normal 3 2 4 4 3 3" xfId="14260"/>
    <cellStyle name="Normal 3 2 4 4 3 4" xfId="14261"/>
    <cellStyle name="Normal 3 2 4 4 4" xfId="14262"/>
    <cellStyle name="Normal 3 2 4 4 5" xfId="14263"/>
    <cellStyle name="Normal 3 2 4 4 6" xfId="14264"/>
    <cellStyle name="Normal 3 2 4 5" xfId="14265"/>
    <cellStyle name="Normal 3 2 4 6" xfId="14266"/>
    <cellStyle name="Normal 3 2 4 6 2" xfId="14267"/>
    <cellStyle name="Normal 3 2 4 6 2 2" xfId="14268"/>
    <cellStyle name="Normal 3 2 4 6 2 3" xfId="14269"/>
    <cellStyle name="Normal 3 2 4 6 2 4" xfId="14270"/>
    <cellStyle name="Normal 3 2 4 6 3" xfId="14271"/>
    <cellStyle name="Normal 3 2 4 6 4" xfId="14272"/>
    <cellStyle name="Normal 3 2 4 6 5" xfId="14273"/>
    <cellStyle name="Normal 3 2 4 7" xfId="14274"/>
    <cellStyle name="Normal 3 2 4 7 2" xfId="14275"/>
    <cellStyle name="Normal 3 2 4 7 3" xfId="14276"/>
    <cellStyle name="Normal 3 2 4 7 4" xfId="14277"/>
    <cellStyle name="Normal 3 2 4 8" xfId="14278"/>
    <cellStyle name="Normal 3 2 4 9" xfId="14279"/>
    <cellStyle name="Normal 3 2 5" xfId="14280"/>
    <cellStyle name="Normal 3 2 5 10" xfId="14281"/>
    <cellStyle name="Normal 3 2 5 2" xfId="14282"/>
    <cellStyle name="Normal 3 2 5 2 2" xfId="14283"/>
    <cellStyle name="Normal 3 2 5 2 2 2" xfId="14284"/>
    <cellStyle name="Normal 3 2 5 2 2 2 2" xfId="14285"/>
    <cellStyle name="Normal 3 2 5 2 2 2 2 2" xfId="14286"/>
    <cellStyle name="Normal 3 2 5 2 2 2 2 3" xfId="14287"/>
    <cellStyle name="Normal 3 2 5 2 2 2 2 4" xfId="14288"/>
    <cellStyle name="Normal 3 2 5 2 2 2 3" xfId="14289"/>
    <cellStyle name="Normal 3 2 5 2 2 2 4" xfId="14290"/>
    <cellStyle name="Normal 3 2 5 2 2 2 5" xfId="14291"/>
    <cellStyle name="Normal 3 2 5 2 2 3" xfId="14292"/>
    <cellStyle name="Normal 3 2 5 2 2 3 2" xfId="14293"/>
    <cellStyle name="Normal 3 2 5 2 2 3 3" xfId="14294"/>
    <cellStyle name="Normal 3 2 5 2 2 3 4" xfId="14295"/>
    <cellStyle name="Normal 3 2 5 2 2 4" xfId="14296"/>
    <cellStyle name="Normal 3 2 5 2 2 5" xfId="14297"/>
    <cellStyle name="Normal 3 2 5 2 2 6" xfId="14298"/>
    <cellStyle name="Normal 3 2 5 2 3" xfId="14299"/>
    <cellStyle name="Normal 3 2 5 2 3 2" xfId="14300"/>
    <cellStyle name="Normal 3 2 5 2 3 2 2" xfId="14301"/>
    <cellStyle name="Normal 3 2 5 2 3 2 2 2" xfId="14302"/>
    <cellStyle name="Normal 3 2 5 2 3 2 2 3" xfId="14303"/>
    <cellStyle name="Normal 3 2 5 2 3 2 2 4" xfId="14304"/>
    <cellStyle name="Normal 3 2 5 2 3 2 3" xfId="14305"/>
    <cellStyle name="Normal 3 2 5 2 3 2 4" xfId="14306"/>
    <cellStyle name="Normal 3 2 5 2 3 2 5" xfId="14307"/>
    <cellStyle name="Normal 3 2 5 2 3 3" xfId="14308"/>
    <cellStyle name="Normal 3 2 5 2 3 3 2" xfId="14309"/>
    <cellStyle name="Normal 3 2 5 2 3 3 3" xfId="14310"/>
    <cellStyle name="Normal 3 2 5 2 3 3 4" xfId="14311"/>
    <cellStyle name="Normal 3 2 5 2 3 4" xfId="14312"/>
    <cellStyle name="Normal 3 2 5 2 3 5" xfId="14313"/>
    <cellStyle name="Normal 3 2 5 2 3 6" xfId="14314"/>
    <cellStyle name="Normal 3 2 5 2 4" xfId="14315"/>
    <cellStyle name="Normal 3 2 5 2 5" xfId="14316"/>
    <cellStyle name="Normal 3 2 5 2 5 2" xfId="14317"/>
    <cellStyle name="Normal 3 2 5 2 5 2 2" xfId="14318"/>
    <cellStyle name="Normal 3 2 5 2 5 2 3" xfId="14319"/>
    <cellStyle name="Normal 3 2 5 2 5 2 4" xfId="14320"/>
    <cellStyle name="Normal 3 2 5 2 5 3" xfId="14321"/>
    <cellStyle name="Normal 3 2 5 2 5 4" xfId="14322"/>
    <cellStyle name="Normal 3 2 5 2 5 5" xfId="14323"/>
    <cellStyle name="Normal 3 2 5 2 6" xfId="14324"/>
    <cellStyle name="Normal 3 2 5 2 6 2" xfId="14325"/>
    <cellStyle name="Normal 3 2 5 2 6 3" xfId="14326"/>
    <cellStyle name="Normal 3 2 5 2 6 4" xfId="14327"/>
    <cellStyle name="Normal 3 2 5 2 7" xfId="14328"/>
    <cellStyle name="Normal 3 2 5 2 8" xfId="14329"/>
    <cellStyle name="Normal 3 2 5 2 9" xfId="14330"/>
    <cellStyle name="Normal 3 2 5 3" xfId="14331"/>
    <cellStyle name="Normal 3 2 5 3 2" xfId="14332"/>
    <cellStyle name="Normal 3 2 5 3 2 2" xfId="14333"/>
    <cellStyle name="Normal 3 2 5 3 2 2 2" xfId="14334"/>
    <cellStyle name="Normal 3 2 5 3 2 2 3" xfId="14335"/>
    <cellStyle name="Normal 3 2 5 3 2 2 4" xfId="14336"/>
    <cellStyle name="Normal 3 2 5 3 2 3" xfId="14337"/>
    <cellStyle name="Normal 3 2 5 3 2 4" xfId="14338"/>
    <cellStyle name="Normal 3 2 5 3 2 5" xfId="14339"/>
    <cellStyle name="Normal 3 2 5 3 3" xfId="14340"/>
    <cellStyle name="Normal 3 2 5 3 3 2" xfId="14341"/>
    <cellStyle name="Normal 3 2 5 3 3 3" xfId="14342"/>
    <cellStyle name="Normal 3 2 5 3 3 4" xfId="14343"/>
    <cellStyle name="Normal 3 2 5 3 4" xfId="14344"/>
    <cellStyle name="Normal 3 2 5 3 5" xfId="14345"/>
    <cellStyle name="Normal 3 2 5 3 6" xfId="14346"/>
    <cellStyle name="Normal 3 2 5 4" xfId="14347"/>
    <cellStyle name="Normal 3 2 5 4 2" xfId="14348"/>
    <cellStyle name="Normal 3 2 5 4 2 2" xfId="14349"/>
    <cellStyle name="Normal 3 2 5 4 2 2 2" xfId="14350"/>
    <cellStyle name="Normal 3 2 5 4 2 2 3" xfId="14351"/>
    <cellStyle name="Normal 3 2 5 4 2 2 4" xfId="14352"/>
    <cellStyle name="Normal 3 2 5 4 2 3" xfId="14353"/>
    <cellStyle name="Normal 3 2 5 4 2 4" xfId="14354"/>
    <cellStyle name="Normal 3 2 5 4 2 5" xfId="14355"/>
    <cellStyle name="Normal 3 2 5 4 3" xfId="14356"/>
    <cellStyle name="Normal 3 2 5 4 3 2" xfId="14357"/>
    <cellStyle name="Normal 3 2 5 4 3 3" xfId="14358"/>
    <cellStyle name="Normal 3 2 5 4 3 4" xfId="14359"/>
    <cellStyle name="Normal 3 2 5 4 4" xfId="14360"/>
    <cellStyle name="Normal 3 2 5 4 5" xfId="14361"/>
    <cellStyle name="Normal 3 2 5 4 6" xfId="14362"/>
    <cellStyle name="Normal 3 2 5 5" xfId="14363"/>
    <cellStyle name="Normal 3 2 5 6" xfId="14364"/>
    <cellStyle name="Normal 3 2 5 6 2" xfId="14365"/>
    <cellStyle name="Normal 3 2 5 6 2 2" xfId="14366"/>
    <cellStyle name="Normal 3 2 5 6 2 3" xfId="14367"/>
    <cellStyle name="Normal 3 2 5 6 2 4" xfId="14368"/>
    <cellStyle name="Normal 3 2 5 6 3" xfId="14369"/>
    <cellStyle name="Normal 3 2 5 6 4" xfId="14370"/>
    <cellStyle name="Normal 3 2 5 6 5" xfId="14371"/>
    <cellStyle name="Normal 3 2 5 7" xfId="14372"/>
    <cellStyle name="Normal 3 2 5 7 2" xfId="14373"/>
    <cellStyle name="Normal 3 2 5 7 3" xfId="14374"/>
    <cellStyle name="Normal 3 2 5 7 4" xfId="14375"/>
    <cellStyle name="Normal 3 2 5 8" xfId="14376"/>
    <cellStyle name="Normal 3 2 5 9" xfId="14377"/>
    <cellStyle name="Normal 3 2 6" xfId="14378"/>
    <cellStyle name="Normal 3 2 6 2" xfId="14379"/>
    <cellStyle name="Normal 3 2 6 2 2" xfId="14380"/>
    <cellStyle name="Normal 3 2 6 2 2 2" xfId="14381"/>
    <cellStyle name="Normal 3 2 6 2 3" xfId="14382"/>
    <cellStyle name="Normal 3 2 6 2 4" xfId="14383"/>
    <cellStyle name="Normal 3 2 6 2 5" xfId="14384"/>
    <cellStyle name="Normal 3 2 6 2 6" xfId="14385"/>
    <cellStyle name="Normal 3 2 6 2 7" xfId="14386"/>
    <cellStyle name="Normal 3 2 6 2 8" xfId="14387"/>
    <cellStyle name="Normal 3 2 6 3" xfId="14388"/>
    <cellStyle name="Normal 3 2 6 3 2" xfId="14389"/>
    <cellStyle name="Normal 3 2 6 4" xfId="14390"/>
    <cellStyle name="Normal 3 2 6 5" xfId="14391"/>
    <cellStyle name="Normal 3 2 6 6" xfId="14392"/>
    <cellStyle name="Normal 3 2 6 7" xfId="14393"/>
    <cellStyle name="Normal 3 2 6 8" xfId="14394"/>
    <cellStyle name="Normal 3 2 6 9" xfId="14395"/>
    <cellStyle name="Normal 3 2 7" xfId="14396"/>
    <cellStyle name="Normal 3 2 7 10" xfId="14397"/>
    <cellStyle name="Normal 3 2 7 2" xfId="14398"/>
    <cellStyle name="Normal 3 2 7 2 2" xfId="14399"/>
    <cellStyle name="Normal 3 2 7 2 2 2" xfId="14400"/>
    <cellStyle name="Normal 3 2 7 2 2 2 2" xfId="14401"/>
    <cellStyle name="Normal 3 2 7 2 2 2 2 2" xfId="14402"/>
    <cellStyle name="Normal 3 2 7 2 2 2 2 3" xfId="14403"/>
    <cellStyle name="Normal 3 2 7 2 2 2 2 4" xfId="14404"/>
    <cellStyle name="Normal 3 2 7 2 2 2 3" xfId="14405"/>
    <cellStyle name="Normal 3 2 7 2 2 2 4" xfId="14406"/>
    <cellStyle name="Normal 3 2 7 2 2 2 5" xfId="14407"/>
    <cellStyle name="Normal 3 2 7 2 2 3" xfId="14408"/>
    <cellStyle name="Normal 3 2 7 2 2 3 2" xfId="14409"/>
    <cellStyle name="Normal 3 2 7 2 2 3 3" xfId="14410"/>
    <cellStyle name="Normal 3 2 7 2 2 3 4" xfId="14411"/>
    <cellStyle name="Normal 3 2 7 2 2 4" xfId="14412"/>
    <cellStyle name="Normal 3 2 7 2 2 5" xfId="14413"/>
    <cellStyle name="Normal 3 2 7 2 2 6" xfId="14414"/>
    <cellStyle name="Normal 3 2 7 2 3" xfId="14415"/>
    <cellStyle name="Normal 3 2 7 2 3 2" xfId="14416"/>
    <cellStyle name="Normal 3 2 7 2 3 2 2" xfId="14417"/>
    <cellStyle name="Normal 3 2 7 2 3 2 2 2" xfId="14418"/>
    <cellStyle name="Normal 3 2 7 2 3 2 2 3" xfId="14419"/>
    <cellStyle name="Normal 3 2 7 2 3 2 2 4" xfId="14420"/>
    <cellStyle name="Normal 3 2 7 2 3 2 3" xfId="14421"/>
    <cellStyle name="Normal 3 2 7 2 3 2 4" xfId="14422"/>
    <cellStyle name="Normal 3 2 7 2 3 2 5" xfId="14423"/>
    <cellStyle name="Normal 3 2 7 2 3 3" xfId="14424"/>
    <cellStyle name="Normal 3 2 7 2 3 3 2" xfId="14425"/>
    <cellStyle name="Normal 3 2 7 2 3 3 3" xfId="14426"/>
    <cellStyle name="Normal 3 2 7 2 3 3 4" xfId="14427"/>
    <cellStyle name="Normal 3 2 7 2 3 4" xfId="14428"/>
    <cellStyle name="Normal 3 2 7 2 3 5" xfId="14429"/>
    <cellStyle name="Normal 3 2 7 2 3 6" xfId="14430"/>
    <cellStyle name="Normal 3 2 7 2 4" xfId="14431"/>
    <cellStyle name="Normal 3 2 7 2 4 2" xfId="14432"/>
    <cellStyle name="Normal 3 2 7 2 4 2 2" xfId="14433"/>
    <cellStyle name="Normal 3 2 7 2 4 2 3" xfId="14434"/>
    <cellStyle name="Normal 3 2 7 2 4 2 4" xfId="14435"/>
    <cellStyle name="Normal 3 2 7 2 4 3" xfId="14436"/>
    <cellStyle name="Normal 3 2 7 2 4 4" xfId="14437"/>
    <cellStyle name="Normal 3 2 7 2 4 5" xfId="14438"/>
    <cellStyle name="Normal 3 2 7 2 5" xfId="14439"/>
    <cellStyle name="Normal 3 2 7 2 5 2" xfId="14440"/>
    <cellStyle name="Normal 3 2 7 2 5 3" xfId="14441"/>
    <cellStyle name="Normal 3 2 7 2 5 4" xfId="14442"/>
    <cellStyle name="Normal 3 2 7 2 6" xfId="14443"/>
    <cellStyle name="Normal 3 2 7 2 7" xfId="14444"/>
    <cellStyle name="Normal 3 2 7 2 8" xfId="14445"/>
    <cellStyle name="Normal 3 2 7 3" xfId="14446"/>
    <cellStyle name="Normal 3 2 7 3 2" xfId="14447"/>
    <cellStyle name="Normal 3 2 7 3 2 2" xfId="14448"/>
    <cellStyle name="Normal 3 2 7 3 2 2 2" xfId="14449"/>
    <cellStyle name="Normal 3 2 7 3 2 2 3" xfId="14450"/>
    <cellStyle name="Normal 3 2 7 3 2 2 4" xfId="14451"/>
    <cellStyle name="Normal 3 2 7 3 2 3" xfId="14452"/>
    <cellStyle name="Normal 3 2 7 3 2 4" xfId="14453"/>
    <cellStyle name="Normal 3 2 7 3 2 5" xfId="14454"/>
    <cellStyle name="Normal 3 2 7 3 3" xfId="14455"/>
    <cellStyle name="Normal 3 2 7 3 3 2" xfId="14456"/>
    <cellStyle name="Normal 3 2 7 3 3 3" xfId="14457"/>
    <cellStyle name="Normal 3 2 7 3 3 4" xfId="14458"/>
    <cellStyle name="Normal 3 2 7 3 4" xfId="14459"/>
    <cellStyle name="Normal 3 2 7 3 5" xfId="14460"/>
    <cellStyle name="Normal 3 2 7 3 6" xfId="14461"/>
    <cellStyle name="Normal 3 2 7 4" xfId="14462"/>
    <cellStyle name="Normal 3 2 7 4 2" xfId="14463"/>
    <cellStyle name="Normal 3 2 7 4 2 2" xfId="14464"/>
    <cellStyle name="Normal 3 2 7 4 2 2 2" xfId="14465"/>
    <cellStyle name="Normal 3 2 7 4 2 2 3" xfId="14466"/>
    <cellStyle name="Normal 3 2 7 4 2 2 4" xfId="14467"/>
    <cellStyle name="Normal 3 2 7 4 2 3" xfId="14468"/>
    <cellStyle name="Normal 3 2 7 4 2 4" xfId="14469"/>
    <cellStyle name="Normal 3 2 7 4 2 5" xfId="14470"/>
    <cellStyle name="Normal 3 2 7 4 3" xfId="14471"/>
    <cellStyle name="Normal 3 2 7 4 3 2" xfId="14472"/>
    <cellStyle name="Normal 3 2 7 4 3 3" xfId="14473"/>
    <cellStyle name="Normal 3 2 7 4 3 4" xfId="14474"/>
    <cellStyle name="Normal 3 2 7 4 4" xfId="14475"/>
    <cellStyle name="Normal 3 2 7 4 5" xfId="14476"/>
    <cellStyle name="Normal 3 2 7 4 6" xfId="14477"/>
    <cellStyle name="Normal 3 2 7 5" xfId="14478"/>
    <cellStyle name="Normal 3 2 7 6" xfId="14479"/>
    <cellStyle name="Normal 3 2 7 6 2" xfId="14480"/>
    <cellStyle name="Normal 3 2 7 6 2 2" xfId="14481"/>
    <cellStyle name="Normal 3 2 7 6 2 3" xfId="14482"/>
    <cellStyle name="Normal 3 2 7 6 2 4" xfId="14483"/>
    <cellStyle name="Normal 3 2 7 6 3" xfId="14484"/>
    <cellStyle name="Normal 3 2 7 6 4" xfId="14485"/>
    <cellStyle name="Normal 3 2 7 6 5" xfId="14486"/>
    <cellStyle name="Normal 3 2 7 7" xfId="14487"/>
    <cellStyle name="Normal 3 2 7 7 2" xfId="14488"/>
    <cellStyle name="Normal 3 2 7 7 3" xfId="14489"/>
    <cellStyle name="Normal 3 2 7 7 4" xfId="14490"/>
    <cellStyle name="Normal 3 2 7 8" xfId="14491"/>
    <cellStyle name="Normal 3 2 7 9" xfId="14492"/>
    <cellStyle name="Normal 3 2 8" xfId="14493"/>
    <cellStyle name="Normal 3 2 8 2" xfId="14494"/>
    <cellStyle name="Normal 3 2 8 2 2" xfId="14495"/>
    <cellStyle name="Normal 3 2 8 2 2 2" xfId="14496"/>
    <cellStyle name="Normal 3 2 8 2 2 2 2" xfId="14497"/>
    <cellStyle name="Normal 3 2 8 2 2 2 3" xfId="14498"/>
    <cellStyle name="Normal 3 2 8 2 2 2 4" xfId="14499"/>
    <cellStyle name="Normal 3 2 8 2 2 3" xfId="14500"/>
    <cellStyle name="Normal 3 2 8 2 2 4" xfId="14501"/>
    <cellStyle name="Normal 3 2 8 2 2 5" xfId="14502"/>
    <cellStyle name="Normal 3 2 8 2 3" xfId="14503"/>
    <cellStyle name="Normal 3 2 8 2 3 2" xfId="14504"/>
    <cellStyle name="Normal 3 2 8 2 3 3" xfId="14505"/>
    <cellStyle name="Normal 3 2 8 2 3 4" xfId="14506"/>
    <cellStyle name="Normal 3 2 8 2 4" xfId="14507"/>
    <cellStyle name="Normal 3 2 8 2 5" xfId="14508"/>
    <cellStyle name="Normal 3 2 8 2 6" xfId="14509"/>
    <cellStyle name="Normal 3 2 8 3" xfId="14510"/>
    <cellStyle name="Normal 3 2 8 3 2" xfId="14511"/>
    <cellStyle name="Normal 3 2 8 3 2 2" xfId="14512"/>
    <cellStyle name="Normal 3 2 8 3 2 2 2" xfId="14513"/>
    <cellStyle name="Normal 3 2 8 3 2 2 3" xfId="14514"/>
    <cellStyle name="Normal 3 2 8 3 2 2 4" xfId="14515"/>
    <cellStyle name="Normal 3 2 8 3 2 3" xfId="14516"/>
    <cellStyle name="Normal 3 2 8 3 2 4" xfId="14517"/>
    <cellStyle name="Normal 3 2 8 3 2 5" xfId="14518"/>
    <cellStyle name="Normal 3 2 8 3 3" xfId="14519"/>
    <cellStyle name="Normal 3 2 8 3 3 2" xfId="14520"/>
    <cellStyle name="Normal 3 2 8 3 3 3" xfId="14521"/>
    <cellStyle name="Normal 3 2 8 3 3 4" xfId="14522"/>
    <cellStyle name="Normal 3 2 8 3 4" xfId="14523"/>
    <cellStyle name="Normal 3 2 8 3 5" xfId="14524"/>
    <cellStyle name="Normal 3 2 8 3 6" xfId="14525"/>
    <cellStyle name="Normal 3 2 8 4" xfId="14526"/>
    <cellStyle name="Normal 3 2 8 5" xfId="14527"/>
    <cellStyle name="Normal 3 2 8 5 2" xfId="14528"/>
    <cellStyle name="Normal 3 2 8 5 2 2" xfId="14529"/>
    <cellStyle name="Normal 3 2 8 5 2 3" xfId="14530"/>
    <cellStyle name="Normal 3 2 8 5 2 4" xfId="14531"/>
    <cellStyle name="Normal 3 2 8 5 3" xfId="14532"/>
    <cellStyle name="Normal 3 2 8 5 4" xfId="14533"/>
    <cellStyle name="Normal 3 2 8 5 5" xfId="14534"/>
    <cellStyle name="Normal 3 2 8 6" xfId="14535"/>
    <cellStyle name="Normal 3 2 8 6 2" xfId="14536"/>
    <cellStyle name="Normal 3 2 8 6 3" xfId="14537"/>
    <cellStyle name="Normal 3 2 8 6 4" xfId="14538"/>
    <cellStyle name="Normal 3 2 8 7" xfId="14539"/>
    <cellStyle name="Normal 3 2 8 8" xfId="14540"/>
    <cellStyle name="Normal 3 2 8 9" xfId="14541"/>
    <cellStyle name="Normal 3 2 9" xfId="14542"/>
    <cellStyle name="Normal 3 2 9 2" xfId="14543"/>
    <cellStyle name="Normal 3 2 9 2 2" xfId="14544"/>
    <cellStyle name="Normal 3 2 9 2 2 2" xfId="14545"/>
    <cellStyle name="Normal 3 2 9 2 2 2 2" xfId="14546"/>
    <cellStyle name="Normal 3 2 9 2 2 2 3" xfId="14547"/>
    <cellStyle name="Normal 3 2 9 2 2 2 4" xfId="14548"/>
    <cellStyle name="Normal 3 2 9 2 2 3" xfId="14549"/>
    <cellStyle name="Normal 3 2 9 2 2 4" xfId="14550"/>
    <cellStyle name="Normal 3 2 9 2 2 5" xfId="14551"/>
    <cellStyle name="Normal 3 2 9 2 3" xfId="14552"/>
    <cellStyle name="Normal 3 2 9 2 3 2" xfId="14553"/>
    <cellStyle name="Normal 3 2 9 2 3 3" xfId="14554"/>
    <cellStyle name="Normal 3 2 9 2 3 4" xfId="14555"/>
    <cellStyle name="Normal 3 2 9 2 4" xfId="14556"/>
    <cellStyle name="Normal 3 2 9 2 5" xfId="14557"/>
    <cellStyle name="Normal 3 2 9 2 6" xfId="14558"/>
    <cellStyle name="Normal 3 2 9 3" xfId="14559"/>
    <cellStyle name="Normal 3 2 9 3 2" xfId="14560"/>
    <cellStyle name="Normal 3 2 9 3 2 2" xfId="14561"/>
    <cellStyle name="Normal 3 2 9 3 2 2 2" xfId="14562"/>
    <cellStyle name="Normal 3 2 9 3 2 2 3" xfId="14563"/>
    <cellStyle name="Normal 3 2 9 3 2 2 4" xfId="14564"/>
    <cellStyle name="Normal 3 2 9 3 2 3" xfId="14565"/>
    <cellStyle name="Normal 3 2 9 3 2 4" xfId="14566"/>
    <cellStyle name="Normal 3 2 9 3 2 5" xfId="14567"/>
    <cellStyle name="Normal 3 2 9 3 3" xfId="14568"/>
    <cellStyle name="Normal 3 2 9 3 3 2" xfId="14569"/>
    <cellStyle name="Normal 3 2 9 3 3 3" xfId="14570"/>
    <cellStyle name="Normal 3 2 9 3 3 4" xfId="14571"/>
    <cellStyle name="Normal 3 2 9 3 4" xfId="14572"/>
    <cellStyle name="Normal 3 2 9 3 5" xfId="14573"/>
    <cellStyle name="Normal 3 2 9 3 6" xfId="14574"/>
    <cellStyle name="Normal 3 2 9 4" xfId="14575"/>
    <cellStyle name="Normal 3 2 9 5" xfId="14576"/>
    <cellStyle name="Normal 3 2 9 5 2" xfId="14577"/>
    <cellStyle name="Normal 3 2 9 5 2 2" xfId="14578"/>
    <cellStyle name="Normal 3 2 9 5 2 3" xfId="14579"/>
    <cellStyle name="Normal 3 2 9 5 2 4" xfId="14580"/>
    <cellStyle name="Normal 3 2 9 5 3" xfId="14581"/>
    <cellStyle name="Normal 3 2 9 5 4" xfId="14582"/>
    <cellStyle name="Normal 3 2 9 5 5" xfId="14583"/>
    <cellStyle name="Normal 3 2 9 6" xfId="14584"/>
    <cellStyle name="Normal 3 2 9 6 2" xfId="14585"/>
    <cellStyle name="Normal 3 2 9 6 3" xfId="14586"/>
    <cellStyle name="Normal 3 2 9 6 4" xfId="14587"/>
    <cellStyle name="Normal 3 2 9 7" xfId="14588"/>
    <cellStyle name="Normal 3 2 9 8" xfId="14589"/>
    <cellStyle name="Normal 3 2 9 9" xfId="14590"/>
    <cellStyle name="Normal 3 2_Guarantees" xfId="14591"/>
    <cellStyle name="Normal 3 20" xfId="14592"/>
    <cellStyle name="Normal 3 20 2" xfId="14593"/>
    <cellStyle name="Normal 3 20 2 2" xfId="14594"/>
    <cellStyle name="Normal 3 20 2 2 2" xfId="14595"/>
    <cellStyle name="Normal 3 20 2 2 3" xfId="14596"/>
    <cellStyle name="Normal 3 20 2 2 4" xfId="14597"/>
    <cellStyle name="Normal 3 20 2 3" xfId="14598"/>
    <cellStyle name="Normal 3 20 2 4" xfId="14599"/>
    <cellStyle name="Normal 3 20 2 5" xfId="14600"/>
    <cellStyle name="Normal 3 20 3" xfId="14601"/>
    <cellStyle name="Normal 3 20 4" xfId="14602"/>
    <cellStyle name="Normal 3 20 4 2" xfId="14603"/>
    <cellStyle name="Normal 3 20 4 3" xfId="14604"/>
    <cellStyle name="Normal 3 20 4 4" xfId="14605"/>
    <cellStyle name="Normal 3 20 5" xfId="14606"/>
    <cellStyle name="Normal 3 20 6" xfId="14607"/>
    <cellStyle name="Normal 3 20 7" xfId="14608"/>
    <cellStyle name="Normal 3 21" xfId="14609"/>
    <cellStyle name="Normal 3 21 2" xfId="14610"/>
    <cellStyle name="Normal 3 21 2 2" xfId="14611"/>
    <cellStyle name="Normal 3 21 2 2 2" xfId="14612"/>
    <cellStyle name="Normal 3 21 2 2 3" xfId="14613"/>
    <cellStyle name="Normal 3 21 2 2 4" xfId="14614"/>
    <cellStyle name="Normal 3 21 2 3" xfId="14615"/>
    <cellStyle name="Normal 3 21 2 4" xfId="14616"/>
    <cellStyle name="Normal 3 21 2 5" xfId="14617"/>
    <cellStyle name="Normal 3 21 3" xfId="14618"/>
    <cellStyle name="Normal 3 21 4" xfId="14619"/>
    <cellStyle name="Normal 3 21 4 2" xfId="14620"/>
    <cellStyle name="Normal 3 21 4 3" xfId="14621"/>
    <cellStyle name="Normal 3 21 4 4" xfId="14622"/>
    <cellStyle name="Normal 3 21 5" xfId="14623"/>
    <cellStyle name="Normal 3 21 6" xfId="14624"/>
    <cellStyle name="Normal 3 21 7" xfId="14625"/>
    <cellStyle name="Normal 3 22" xfId="14626"/>
    <cellStyle name="Normal 3 22 2" xfId="14627"/>
    <cellStyle name="Normal 3 22 2 2" xfId="14628"/>
    <cellStyle name="Normal 3 22 2 2 2" xfId="14629"/>
    <cellStyle name="Normal 3 22 2 2 3" xfId="14630"/>
    <cellStyle name="Normal 3 22 2 2 4" xfId="14631"/>
    <cellStyle name="Normal 3 22 2 3" xfId="14632"/>
    <cellStyle name="Normal 3 22 2 4" xfId="14633"/>
    <cellStyle name="Normal 3 22 2 5" xfId="14634"/>
    <cellStyle name="Normal 3 22 3" xfId="14635"/>
    <cellStyle name="Normal 3 22 4" xfId="14636"/>
    <cellStyle name="Normal 3 22 4 2" xfId="14637"/>
    <cellStyle name="Normal 3 22 4 3" xfId="14638"/>
    <cellStyle name="Normal 3 22 4 4" xfId="14639"/>
    <cellStyle name="Normal 3 22 5" xfId="14640"/>
    <cellStyle name="Normal 3 22 6" xfId="14641"/>
    <cellStyle name="Normal 3 22 7" xfId="14642"/>
    <cellStyle name="Normal 3 23" xfId="14643"/>
    <cellStyle name="Normal 3 23 2" xfId="14644"/>
    <cellStyle name="Normal 3 23 2 2" xfId="14645"/>
    <cellStyle name="Normal 3 23 2 2 2" xfId="14646"/>
    <cellStyle name="Normal 3 23 2 2 3" xfId="14647"/>
    <cellStyle name="Normal 3 23 2 2 4" xfId="14648"/>
    <cellStyle name="Normal 3 23 2 3" xfId="14649"/>
    <cellStyle name="Normal 3 23 2 4" xfId="14650"/>
    <cellStyle name="Normal 3 23 2 5" xfId="14651"/>
    <cellStyle name="Normal 3 23 3" xfId="14652"/>
    <cellStyle name="Normal 3 23 3 2" xfId="14653"/>
    <cellStyle name="Normal 3 23 3 3" xfId="14654"/>
    <cellStyle name="Normal 3 23 3 4" xfId="14655"/>
    <cellStyle name="Normal 3 23 4" xfId="14656"/>
    <cellStyle name="Normal 3 23 5" xfId="14657"/>
    <cellStyle name="Normal 3 23 6" xfId="14658"/>
    <cellStyle name="Normal 3 24" xfId="14659"/>
    <cellStyle name="Normal 3 24 2" xfId="14660"/>
    <cellStyle name="Normal 3 24 2 2" xfId="14661"/>
    <cellStyle name="Normal 3 24 2 2 2" xfId="14662"/>
    <cellStyle name="Normal 3 24 2 2 3" xfId="14663"/>
    <cellStyle name="Normal 3 24 2 2 4" xfId="14664"/>
    <cellStyle name="Normal 3 24 2 3" xfId="14665"/>
    <cellStyle name="Normal 3 24 2 4" xfId="14666"/>
    <cellStyle name="Normal 3 24 2 5" xfId="14667"/>
    <cellStyle name="Normal 3 24 3" xfId="14668"/>
    <cellStyle name="Normal 3 24 3 2" xfId="14669"/>
    <cellStyle name="Normal 3 24 3 3" xfId="14670"/>
    <cellStyle name="Normal 3 24 3 4" xfId="14671"/>
    <cellStyle name="Normal 3 24 4" xfId="14672"/>
    <cellStyle name="Normal 3 24 5" xfId="14673"/>
    <cellStyle name="Normal 3 24 6" xfId="14674"/>
    <cellStyle name="Normal 3 25" xfId="14675"/>
    <cellStyle name="Normal 3 25 2" xfId="14676"/>
    <cellStyle name="Normal 3 25 2 2" xfId="14677"/>
    <cellStyle name="Normal 3 25 2 2 2" xfId="14678"/>
    <cellStyle name="Normal 3 25 2 2 3" xfId="14679"/>
    <cellStyle name="Normal 3 25 2 2 4" xfId="14680"/>
    <cellStyle name="Normal 3 25 2 3" xfId="14681"/>
    <cellStyle name="Normal 3 25 2 4" xfId="14682"/>
    <cellStyle name="Normal 3 25 2 5" xfId="14683"/>
    <cellStyle name="Normal 3 25 3" xfId="14684"/>
    <cellStyle name="Normal 3 25 3 2" xfId="14685"/>
    <cellStyle name="Normal 3 25 3 3" xfId="14686"/>
    <cellStyle name="Normal 3 25 3 4" xfId="14687"/>
    <cellStyle name="Normal 3 25 4" xfId="14688"/>
    <cellStyle name="Normal 3 25 5" xfId="14689"/>
    <cellStyle name="Normal 3 25 6" xfId="14690"/>
    <cellStyle name="Normal 3 26" xfId="14691"/>
    <cellStyle name="Normal 3 26 2" xfId="14692"/>
    <cellStyle name="Normal 3 26 2 2" xfId="14693"/>
    <cellStyle name="Normal 3 26 2 2 2" xfId="14694"/>
    <cellStyle name="Normal 3 26 2 2 3" xfId="14695"/>
    <cellStyle name="Normal 3 26 2 2 4" xfId="14696"/>
    <cellStyle name="Normal 3 26 2 3" xfId="14697"/>
    <cellStyle name="Normal 3 26 2 4" xfId="14698"/>
    <cellStyle name="Normal 3 26 2 5" xfId="14699"/>
    <cellStyle name="Normal 3 26 3" xfId="14700"/>
    <cellStyle name="Normal 3 26 3 2" xfId="14701"/>
    <cellStyle name="Normal 3 26 3 3" xfId="14702"/>
    <cellStyle name="Normal 3 26 3 4" xfId="14703"/>
    <cellStyle name="Normal 3 26 4" xfId="14704"/>
    <cellStyle name="Normal 3 26 5" xfId="14705"/>
    <cellStyle name="Normal 3 26 6" xfId="14706"/>
    <cellStyle name="Normal 3 27" xfId="14707"/>
    <cellStyle name="Normal 3 27 2" xfId="14708"/>
    <cellStyle name="Normal 3 27 2 2" xfId="14709"/>
    <cellStyle name="Normal 3 27 2 2 2" xfId="14710"/>
    <cellStyle name="Normal 3 27 2 2 3" xfId="14711"/>
    <cellStyle name="Normal 3 27 2 2 4" xfId="14712"/>
    <cellStyle name="Normal 3 27 2 3" xfId="14713"/>
    <cellStyle name="Normal 3 27 2 4" xfId="14714"/>
    <cellStyle name="Normal 3 27 2 5" xfId="14715"/>
    <cellStyle name="Normal 3 27 3" xfId="14716"/>
    <cellStyle name="Normal 3 27 3 2" xfId="14717"/>
    <cellStyle name="Normal 3 27 3 3" xfId="14718"/>
    <cellStyle name="Normal 3 27 3 4" xfId="14719"/>
    <cellStyle name="Normal 3 27 4" xfId="14720"/>
    <cellStyle name="Normal 3 27 5" xfId="14721"/>
    <cellStyle name="Normal 3 27 6" xfId="14722"/>
    <cellStyle name="Normal 3 28" xfId="14723"/>
    <cellStyle name="Normal 3 28 2" xfId="14724"/>
    <cellStyle name="Normal 3 28 2 2" xfId="14725"/>
    <cellStyle name="Normal 3 28 2 2 2" xfId="14726"/>
    <cellStyle name="Normal 3 28 2 2 3" xfId="14727"/>
    <cellStyle name="Normal 3 28 2 2 4" xfId="14728"/>
    <cellStyle name="Normal 3 28 2 3" xfId="14729"/>
    <cellStyle name="Normal 3 28 2 4" xfId="14730"/>
    <cellStyle name="Normal 3 28 2 5" xfId="14731"/>
    <cellStyle name="Normal 3 28 3" xfId="14732"/>
    <cellStyle name="Normal 3 28 3 2" xfId="14733"/>
    <cellStyle name="Normal 3 28 3 3" xfId="14734"/>
    <cellStyle name="Normal 3 28 3 4" xfId="14735"/>
    <cellStyle name="Normal 3 28 4" xfId="14736"/>
    <cellStyle name="Normal 3 28 5" xfId="14737"/>
    <cellStyle name="Normal 3 28 6" xfId="14738"/>
    <cellStyle name="Normal 3 29" xfId="14739"/>
    <cellStyle name="Normal 3 29 2" xfId="14740"/>
    <cellStyle name="Normal 3 29 2 2" xfId="14741"/>
    <cellStyle name="Normal 3 29 2 2 2" xfId="14742"/>
    <cellStyle name="Normal 3 29 2 2 3" xfId="14743"/>
    <cellStyle name="Normal 3 29 2 2 4" xfId="14744"/>
    <cellStyle name="Normal 3 29 2 3" xfId="14745"/>
    <cellStyle name="Normal 3 29 2 4" xfId="14746"/>
    <cellStyle name="Normal 3 29 2 5" xfId="14747"/>
    <cellStyle name="Normal 3 29 3" xfId="14748"/>
    <cellStyle name="Normal 3 29 3 2" xfId="14749"/>
    <cellStyle name="Normal 3 29 3 3" xfId="14750"/>
    <cellStyle name="Normal 3 29 3 4" xfId="14751"/>
    <cellStyle name="Normal 3 29 4" xfId="14752"/>
    <cellStyle name="Normal 3 29 5" xfId="14753"/>
    <cellStyle name="Normal 3 29 6" xfId="14754"/>
    <cellStyle name="Normal 3 3" xfId="14755"/>
    <cellStyle name="Normal 3 3 10" xfId="14756"/>
    <cellStyle name="Normal 3 3 10 2" xfId="14757"/>
    <cellStyle name="Normal 3 3 10 3" xfId="14758"/>
    <cellStyle name="Normal 3 3 10 3 2" xfId="14759"/>
    <cellStyle name="Normal 3 3 10 3 2 2" xfId="14760"/>
    <cellStyle name="Normal 3 3 10 3 2 3" xfId="14761"/>
    <cellStyle name="Normal 3 3 10 3 2 4" xfId="14762"/>
    <cellStyle name="Normal 3 3 10 3 3" xfId="14763"/>
    <cellStyle name="Normal 3 3 10 3 4" xfId="14764"/>
    <cellStyle name="Normal 3 3 10 3 5" xfId="14765"/>
    <cellStyle name="Normal 3 3 10 4" xfId="14766"/>
    <cellStyle name="Normal 3 3 10 5" xfId="14767"/>
    <cellStyle name="Normal 3 3 10 5 2" xfId="14768"/>
    <cellStyle name="Normal 3 3 10 5 3" xfId="14769"/>
    <cellStyle name="Normal 3 3 10 5 4" xfId="14770"/>
    <cellStyle name="Normal 3 3 10 6" xfId="14771"/>
    <cellStyle name="Normal 3 3 10 7" xfId="14772"/>
    <cellStyle name="Normal 3 3 10 8" xfId="14773"/>
    <cellStyle name="Normal 3 3 11" xfId="14774"/>
    <cellStyle name="Normal 3 3 12" xfId="14775"/>
    <cellStyle name="Normal 3 3 12 2" xfId="14776"/>
    <cellStyle name="Normal 3 3 12 2 2" xfId="14777"/>
    <cellStyle name="Normal 3 3 12 2 2 2" xfId="14778"/>
    <cellStyle name="Normal 3 3 12 2 2 3" xfId="14779"/>
    <cellStyle name="Normal 3 3 12 2 2 4" xfId="14780"/>
    <cellStyle name="Normal 3 3 12 2 3" xfId="14781"/>
    <cellStyle name="Normal 3 3 12 2 4" xfId="14782"/>
    <cellStyle name="Normal 3 3 12 2 5" xfId="14783"/>
    <cellStyle name="Normal 3 3 12 3" xfId="14784"/>
    <cellStyle name="Normal 3 3 12 4" xfId="14785"/>
    <cellStyle name="Normal 3 3 12 4 2" xfId="14786"/>
    <cellStyle name="Normal 3 3 12 4 3" xfId="14787"/>
    <cellStyle name="Normal 3 3 12 4 4" xfId="14788"/>
    <cellStyle name="Normal 3 3 12 5" xfId="14789"/>
    <cellStyle name="Normal 3 3 12 6" xfId="14790"/>
    <cellStyle name="Normal 3 3 12 7" xfId="14791"/>
    <cellStyle name="Normal 3 3 13" xfId="14792"/>
    <cellStyle name="Normal 3 3 13 2" xfId="14793"/>
    <cellStyle name="Normal 3 3 13 2 2" xfId="14794"/>
    <cellStyle name="Normal 3 3 13 2 2 2" xfId="14795"/>
    <cellStyle name="Normal 3 3 13 2 2 3" xfId="14796"/>
    <cellStyle name="Normal 3 3 13 2 2 4" xfId="14797"/>
    <cellStyle name="Normal 3 3 13 2 3" xfId="14798"/>
    <cellStyle name="Normal 3 3 13 2 4" xfId="14799"/>
    <cellStyle name="Normal 3 3 13 2 5" xfId="14800"/>
    <cellStyle name="Normal 3 3 13 3" xfId="14801"/>
    <cellStyle name="Normal 3 3 13 4" xfId="14802"/>
    <cellStyle name="Normal 3 3 13 4 2" xfId="14803"/>
    <cellStyle name="Normal 3 3 13 4 3" xfId="14804"/>
    <cellStyle name="Normal 3 3 13 4 4" xfId="14805"/>
    <cellStyle name="Normal 3 3 13 5" xfId="14806"/>
    <cellStyle name="Normal 3 3 13 6" xfId="14807"/>
    <cellStyle name="Normal 3 3 13 7" xfId="14808"/>
    <cellStyle name="Normal 3 3 14" xfId="14809"/>
    <cellStyle name="Normal 3 3 14 2" xfId="14810"/>
    <cellStyle name="Normal 3 3 14 2 2" xfId="14811"/>
    <cellStyle name="Normal 3 3 14 2 3" xfId="14812"/>
    <cellStyle name="Normal 3 3 14 2 4" xfId="14813"/>
    <cellStyle name="Normal 3 3 14 3" xfId="14814"/>
    <cellStyle name="Normal 3 3 14 4" xfId="14815"/>
    <cellStyle name="Normal 3 3 14 5" xfId="14816"/>
    <cellStyle name="Normal 3 3 15" xfId="14817"/>
    <cellStyle name="Normal 3 3 15 2" xfId="14818"/>
    <cellStyle name="Normal 3 3 15 3" xfId="14819"/>
    <cellStyle name="Normal 3 3 15 4" xfId="14820"/>
    <cellStyle name="Normal 3 3 16" xfId="14821"/>
    <cellStyle name="Normal 3 3 17" xfId="14822"/>
    <cellStyle name="Normal 3 3 18" xfId="14823"/>
    <cellStyle name="Normal 3 3 2" xfId="14824"/>
    <cellStyle name="Normal 3 3 2 10" xfId="14825"/>
    <cellStyle name="Normal 3 3 2 10 2" xfId="14826"/>
    <cellStyle name="Normal 3 3 2 10 2 2" xfId="14827"/>
    <cellStyle name="Normal 3 3 2 10 2 3" xfId="14828"/>
    <cellStyle name="Normal 3 3 2 10 2 4" xfId="14829"/>
    <cellStyle name="Normal 3 3 2 10 3" xfId="14830"/>
    <cellStyle name="Normal 3 3 2 10 4" xfId="14831"/>
    <cellStyle name="Normal 3 3 2 10 5" xfId="14832"/>
    <cellStyle name="Normal 3 3 2 11" xfId="14833"/>
    <cellStyle name="Normal 3 3 2 11 2" xfId="14834"/>
    <cellStyle name="Normal 3 3 2 11 3" xfId="14835"/>
    <cellStyle name="Normal 3 3 2 11 4" xfId="14836"/>
    <cellStyle name="Normal 3 3 2 12" xfId="14837"/>
    <cellStyle name="Normal 3 3 2 13" xfId="14838"/>
    <cellStyle name="Normal 3 3 2 14" xfId="14839"/>
    <cellStyle name="Normal 3 3 2 2" xfId="14840"/>
    <cellStyle name="Normal 3 3 2 2 10" xfId="14841"/>
    <cellStyle name="Normal 3 3 2 2 2" xfId="14842"/>
    <cellStyle name="Normal 3 3 2 2 2 2" xfId="14843"/>
    <cellStyle name="Normal 3 3 2 2 2 2 2" xfId="14844"/>
    <cellStyle name="Normal 3 3 2 2 2 2 2 2" xfId="14845"/>
    <cellStyle name="Normal 3 3 2 2 2 2 2 2 2" xfId="14846"/>
    <cellStyle name="Normal 3 3 2 2 2 2 2 2 3" xfId="14847"/>
    <cellStyle name="Normal 3 3 2 2 2 2 2 2 4" xfId="14848"/>
    <cellStyle name="Normal 3 3 2 2 2 2 2 3" xfId="14849"/>
    <cellStyle name="Normal 3 3 2 2 2 2 2 4" xfId="14850"/>
    <cellStyle name="Normal 3 3 2 2 2 2 2 5" xfId="14851"/>
    <cellStyle name="Normal 3 3 2 2 2 2 3" xfId="14852"/>
    <cellStyle name="Normal 3 3 2 2 2 2 3 2" xfId="14853"/>
    <cellStyle name="Normal 3 3 2 2 2 2 3 3" xfId="14854"/>
    <cellStyle name="Normal 3 3 2 2 2 2 3 4" xfId="14855"/>
    <cellStyle name="Normal 3 3 2 2 2 2 4" xfId="14856"/>
    <cellStyle name="Normal 3 3 2 2 2 2 5" xfId="14857"/>
    <cellStyle name="Normal 3 3 2 2 2 2 6" xfId="14858"/>
    <cellStyle name="Normal 3 3 2 2 2 3" xfId="14859"/>
    <cellStyle name="Normal 3 3 2 2 2 3 2" xfId="14860"/>
    <cellStyle name="Normal 3 3 2 2 2 3 2 2" xfId="14861"/>
    <cellStyle name="Normal 3 3 2 2 2 3 2 2 2" xfId="14862"/>
    <cellStyle name="Normal 3 3 2 2 2 3 2 2 3" xfId="14863"/>
    <cellStyle name="Normal 3 3 2 2 2 3 2 2 4" xfId="14864"/>
    <cellStyle name="Normal 3 3 2 2 2 3 2 3" xfId="14865"/>
    <cellStyle name="Normal 3 3 2 2 2 3 2 4" xfId="14866"/>
    <cellStyle name="Normal 3 3 2 2 2 3 2 5" xfId="14867"/>
    <cellStyle name="Normal 3 3 2 2 2 3 3" xfId="14868"/>
    <cellStyle name="Normal 3 3 2 2 2 3 3 2" xfId="14869"/>
    <cellStyle name="Normal 3 3 2 2 2 3 3 3" xfId="14870"/>
    <cellStyle name="Normal 3 3 2 2 2 3 3 4" xfId="14871"/>
    <cellStyle name="Normal 3 3 2 2 2 3 4" xfId="14872"/>
    <cellStyle name="Normal 3 3 2 2 2 3 5" xfId="14873"/>
    <cellStyle name="Normal 3 3 2 2 2 3 6" xfId="14874"/>
    <cellStyle name="Normal 3 3 2 2 2 4" xfId="14875"/>
    <cellStyle name="Normal 3 3 2 2 2 4 2" xfId="14876"/>
    <cellStyle name="Normal 3 3 2 2 2 4 2 2" xfId="14877"/>
    <cellStyle name="Normal 3 3 2 2 2 4 2 3" xfId="14878"/>
    <cellStyle name="Normal 3 3 2 2 2 4 2 4" xfId="14879"/>
    <cellStyle name="Normal 3 3 2 2 2 4 3" xfId="14880"/>
    <cellStyle name="Normal 3 3 2 2 2 4 4" xfId="14881"/>
    <cellStyle name="Normal 3 3 2 2 2 4 5" xfId="14882"/>
    <cellStyle name="Normal 3 3 2 2 2 5" xfId="14883"/>
    <cellStyle name="Normal 3 3 2 2 2 5 2" xfId="14884"/>
    <cellStyle name="Normal 3 3 2 2 2 5 3" xfId="14885"/>
    <cellStyle name="Normal 3 3 2 2 2 5 4" xfId="14886"/>
    <cellStyle name="Normal 3 3 2 2 2 6" xfId="14887"/>
    <cellStyle name="Normal 3 3 2 2 2 7" xfId="14888"/>
    <cellStyle name="Normal 3 3 2 2 2 8" xfId="14889"/>
    <cellStyle name="Normal 3 3 2 2 3" xfId="14890"/>
    <cellStyle name="Normal 3 3 2 2 3 2" xfId="14891"/>
    <cellStyle name="Normal 3 3 2 2 3 2 2" xfId="14892"/>
    <cellStyle name="Normal 3 3 2 2 3 2 2 2" xfId="14893"/>
    <cellStyle name="Normal 3 3 2 2 3 2 2 3" xfId="14894"/>
    <cellStyle name="Normal 3 3 2 2 3 2 2 4" xfId="14895"/>
    <cellStyle name="Normal 3 3 2 2 3 2 3" xfId="14896"/>
    <cellStyle name="Normal 3 3 2 2 3 2 4" xfId="14897"/>
    <cellStyle name="Normal 3 3 2 2 3 2 5" xfId="14898"/>
    <cellStyle name="Normal 3 3 2 2 3 3" xfId="14899"/>
    <cellStyle name="Normal 3 3 2 2 3 3 2" xfId="14900"/>
    <cellStyle name="Normal 3 3 2 2 3 3 3" xfId="14901"/>
    <cellStyle name="Normal 3 3 2 2 3 3 4" xfId="14902"/>
    <cellStyle name="Normal 3 3 2 2 3 4" xfId="14903"/>
    <cellStyle name="Normal 3 3 2 2 3 5" xfId="14904"/>
    <cellStyle name="Normal 3 3 2 2 3 6" xfId="14905"/>
    <cellStyle name="Normal 3 3 2 2 4" xfId="14906"/>
    <cellStyle name="Normal 3 3 2 2 4 2" xfId="14907"/>
    <cellStyle name="Normal 3 3 2 2 4 2 2" xfId="14908"/>
    <cellStyle name="Normal 3 3 2 2 4 2 2 2" xfId="14909"/>
    <cellStyle name="Normal 3 3 2 2 4 2 2 3" xfId="14910"/>
    <cellStyle name="Normal 3 3 2 2 4 2 2 4" xfId="14911"/>
    <cellStyle name="Normal 3 3 2 2 4 2 3" xfId="14912"/>
    <cellStyle name="Normal 3 3 2 2 4 2 4" xfId="14913"/>
    <cellStyle name="Normal 3 3 2 2 4 2 5" xfId="14914"/>
    <cellStyle name="Normal 3 3 2 2 4 3" xfId="14915"/>
    <cellStyle name="Normal 3 3 2 2 4 3 2" xfId="14916"/>
    <cellStyle name="Normal 3 3 2 2 4 3 3" xfId="14917"/>
    <cellStyle name="Normal 3 3 2 2 4 3 4" xfId="14918"/>
    <cellStyle name="Normal 3 3 2 2 4 4" xfId="14919"/>
    <cellStyle name="Normal 3 3 2 2 4 5" xfId="14920"/>
    <cellStyle name="Normal 3 3 2 2 4 6" xfId="14921"/>
    <cellStyle name="Normal 3 3 2 2 5" xfId="14922"/>
    <cellStyle name="Normal 3 3 2 2 5 2" xfId="14923"/>
    <cellStyle name="Normal 3 3 2 2 5 2 2" xfId="14924"/>
    <cellStyle name="Normal 3 3 2 2 5 2 3" xfId="14925"/>
    <cellStyle name="Normal 3 3 2 2 5 2 4" xfId="14926"/>
    <cellStyle name="Normal 3 3 2 2 5 3" xfId="14927"/>
    <cellStyle name="Normal 3 3 2 2 5 4" xfId="14928"/>
    <cellStyle name="Normal 3 3 2 2 5 5" xfId="14929"/>
    <cellStyle name="Normal 3 3 2 2 6" xfId="14930"/>
    <cellStyle name="Normal 3 3 2 2 7" xfId="14931"/>
    <cellStyle name="Normal 3 3 2 2 7 2" xfId="14932"/>
    <cellStyle name="Normal 3 3 2 2 7 3" xfId="14933"/>
    <cellStyle name="Normal 3 3 2 2 7 4" xfId="14934"/>
    <cellStyle name="Normal 3 3 2 2 8" xfId="14935"/>
    <cellStyle name="Normal 3 3 2 2 9" xfId="14936"/>
    <cellStyle name="Normal 3 3 2 3" xfId="14937"/>
    <cellStyle name="Normal 3 3 2 3 2" xfId="14938"/>
    <cellStyle name="Normal 3 3 2 3 2 2" xfId="14939"/>
    <cellStyle name="Normal 3 3 2 3 2 2 2" xfId="14940"/>
    <cellStyle name="Normal 3 3 2 3 2 2 2 2" xfId="14941"/>
    <cellStyle name="Normal 3 3 2 3 2 2 2 2 2" xfId="14942"/>
    <cellStyle name="Normal 3 3 2 3 2 2 2 2 3" xfId="14943"/>
    <cellStyle name="Normal 3 3 2 3 2 2 2 2 4" xfId="14944"/>
    <cellStyle name="Normal 3 3 2 3 2 2 2 3" xfId="14945"/>
    <cellStyle name="Normal 3 3 2 3 2 2 2 4" xfId="14946"/>
    <cellStyle name="Normal 3 3 2 3 2 2 2 5" xfId="14947"/>
    <cellStyle name="Normal 3 3 2 3 2 2 3" xfId="14948"/>
    <cellStyle name="Normal 3 3 2 3 2 2 3 2" xfId="14949"/>
    <cellStyle name="Normal 3 3 2 3 2 2 3 3" xfId="14950"/>
    <cellStyle name="Normal 3 3 2 3 2 2 3 4" xfId="14951"/>
    <cellStyle name="Normal 3 3 2 3 2 2 4" xfId="14952"/>
    <cellStyle name="Normal 3 3 2 3 2 2 5" xfId="14953"/>
    <cellStyle name="Normal 3 3 2 3 2 2 6" xfId="14954"/>
    <cellStyle name="Normal 3 3 2 3 2 3" xfId="14955"/>
    <cellStyle name="Normal 3 3 2 3 2 3 2" xfId="14956"/>
    <cellStyle name="Normal 3 3 2 3 2 3 2 2" xfId="14957"/>
    <cellStyle name="Normal 3 3 2 3 2 3 2 2 2" xfId="14958"/>
    <cellStyle name="Normal 3 3 2 3 2 3 2 2 3" xfId="14959"/>
    <cellStyle name="Normal 3 3 2 3 2 3 2 2 4" xfId="14960"/>
    <cellStyle name="Normal 3 3 2 3 2 3 2 3" xfId="14961"/>
    <cellStyle name="Normal 3 3 2 3 2 3 2 4" xfId="14962"/>
    <cellStyle name="Normal 3 3 2 3 2 3 2 5" xfId="14963"/>
    <cellStyle name="Normal 3 3 2 3 2 3 3" xfId="14964"/>
    <cellStyle name="Normal 3 3 2 3 2 3 3 2" xfId="14965"/>
    <cellStyle name="Normal 3 3 2 3 2 3 3 3" xfId="14966"/>
    <cellStyle name="Normal 3 3 2 3 2 3 3 4" xfId="14967"/>
    <cellStyle name="Normal 3 3 2 3 2 3 4" xfId="14968"/>
    <cellStyle name="Normal 3 3 2 3 2 3 5" xfId="14969"/>
    <cellStyle name="Normal 3 3 2 3 2 3 6" xfId="14970"/>
    <cellStyle name="Normal 3 3 2 3 2 4" xfId="14971"/>
    <cellStyle name="Normal 3 3 2 3 2 4 2" xfId="14972"/>
    <cellStyle name="Normal 3 3 2 3 2 4 2 2" xfId="14973"/>
    <cellStyle name="Normal 3 3 2 3 2 4 2 3" xfId="14974"/>
    <cellStyle name="Normal 3 3 2 3 2 4 2 4" xfId="14975"/>
    <cellStyle name="Normal 3 3 2 3 2 4 3" xfId="14976"/>
    <cellStyle name="Normal 3 3 2 3 2 4 4" xfId="14977"/>
    <cellStyle name="Normal 3 3 2 3 2 4 5" xfId="14978"/>
    <cellStyle name="Normal 3 3 2 3 2 5" xfId="14979"/>
    <cellStyle name="Normal 3 3 2 3 2 5 2" xfId="14980"/>
    <cellStyle name="Normal 3 3 2 3 2 5 3" xfId="14981"/>
    <cellStyle name="Normal 3 3 2 3 2 5 4" xfId="14982"/>
    <cellStyle name="Normal 3 3 2 3 2 6" xfId="14983"/>
    <cellStyle name="Normal 3 3 2 3 2 7" xfId="14984"/>
    <cellStyle name="Normal 3 3 2 3 2 8" xfId="14985"/>
    <cellStyle name="Normal 3 3 2 3 3" xfId="14986"/>
    <cellStyle name="Normal 3 3 2 3 3 2" xfId="14987"/>
    <cellStyle name="Normal 3 3 2 3 3 2 2" xfId="14988"/>
    <cellStyle name="Normal 3 3 2 3 3 2 2 2" xfId="14989"/>
    <cellStyle name="Normal 3 3 2 3 3 2 2 3" xfId="14990"/>
    <cellStyle name="Normal 3 3 2 3 3 2 2 4" xfId="14991"/>
    <cellStyle name="Normal 3 3 2 3 3 2 3" xfId="14992"/>
    <cellStyle name="Normal 3 3 2 3 3 2 4" xfId="14993"/>
    <cellStyle name="Normal 3 3 2 3 3 2 5" xfId="14994"/>
    <cellStyle name="Normal 3 3 2 3 3 3" xfId="14995"/>
    <cellStyle name="Normal 3 3 2 3 3 3 2" xfId="14996"/>
    <cellStyle name="Normal 3 3 2 3 3 3 3" xfId="14997"/>
    <cellStyle name="Normal 3 3 2 3 3 3 4" xfId="14998"/>
    <cellStyle name="Normal 3 3 2 3 3 4" xfId="14999"/>
    <cellStyle name="Normal 3 3 2 3 3 5" xfId="15000"/>
    <cellStyle name="Normal 3 3 2 3 3 6" xfId="15001"/>
    <cellStyle name="Normal 3 3 2 3 4" xfId="15002"/>
    <cellStyle name="Normal 3 3 2 3 4 2" xfId="15003"/>
    <cellStyle name="Normal 3 3 2 3 4 2 2" xfId="15004"/>
    <cellStyle name="Normal 3 3 2 3 4 2 2 2" xfId="15005"/>
    <cellStyle name="Normal 3 3 2 3 4 2 2 3" xfId="15006"/>
    <cellStyle name="Normal 3 3 2 3 4 2 2 4" xfId="15007"/>
    <cellStyle name="Normal 3 3 2 3 4 2 3" xfId="15008"/>
    <cellStyle name="Normal 3 3 2 3 4 2 4" xfId="15009"/>
    <cellStyle name="Normal 3 3 2 3 4 2 5" xfId="15010"/>
    <cellStyle name="Normal 3 3 2 3 4 3" xfId="15011"/>
    <cellStyle name="Normal 3 3 2 3 4 3 2" xfId="15012"/>
    <cellStyle name="Normal 3 3 2 3 4 3 3" xfId="15013"/>
    <cellStyle name="Normal 3 3 2 3 4 3 4" xfId="15014"/>
    <cellStyle name="Normal 3 3 2 3 4 4" xfId="15015"/>
    <cellStyle name="Normal 3 3 2 3 4 5" xfId="15016"/>
    <cellStyle name="Normal 3 3 2 3 4 6" xfId="15017"/>
    <cellStyle name="Normal 3 3 2 3 5" xfId="15018"/>
    <cellStyle name="Normal 3 3 2 3 5 2" xfId="15019"/>
    <cellStyle name="Normal 3 3 2 3 5 2 2" xfId="15020"/>
    <cellStyle name="Normal 3 3 2 3 5 2 3" xfId="15021"/>
    <cellStyle name="Normal 3 3 2 3 5 2 4" xfId="15022"/>
    <cellStyle name="Normal 3 3 2 3 5 3" xfId="15023"/>
    <cellStyle name="Normal 3 3 2 3 5 4" xfId="15024"/>
    <cellStyle name="Normal 3 3 2 3 5 5" xfId="15025"/>
    <cellStyle name="Normal 3 3 2 3 6" xfId="15026"/>
    <cellStyle name="Normal 3 3 2 3 6 2" xfId="15027"/>
    <cellStyle name="Normal 3 3 2 3 6 3" xfId="15028"/>
    <cellStyle name="Normal 3 3 2 3 6 4" xfId="15029"/>
    <cellStyle name="Normal 3 3 2 3 7" xfId="15030"/>
    <cellStyle name="Normal 3 3 2 3 8" xfId="15031"/>
    <cellStyle name="Normal 3 3 2 3 9" xfId="15032"/>
    <cellStyle name="Normal 3 3 2 4" xfId="15033"/>
    <cellStyle name="Normal 3 3 2 4 2" xfId="15034"/>
    <cellStyle name="Normal 3 3 2 4 2 2" xfId="15035"/>
    <cellStyle name="Normal 3 3 2 4 2 2 2" xfId="15036"/>
    <cellStyle name="Normal 3 3 2 4 2 2 2 2" xfId="15037"/>
    <cellStyle name="Normal 3 3 2 4 2 2 2 2 2" xfId="15038"/>
    <cellStyle name="Normal 3 3 2 4 2 2 2 2 3" xfId="15039"/>
    <cellStyle name="Normal 3 3 2 4 2 2 2 2 4" xfId="15040"/>
    <cellStyle name="Normal 3 3 2 4 2 2 2 3" xfId="15041"/>
    <cellStyle name="Normal 3 3 2 4 2 2 2 4" xfId="15042"/>
    <cellStyle name="Normal 3 3 2 4 2 2 2 5" xfId="15043"/>
    <cellStyle name="Normal 3 3 2 4 2 2 3" xfId="15044"/>
    <cellStyle name="Normal 3 3 2 4 2 2 3 2" xfId="15045"/>
    <cellStyle name="Normal 3 3 2 4 2 2 3 3" xfId="15046"/>
    <cellStyle name="Normal 3 3 2 4 2 2 3 4" xfId="15047"/>
    <cellStyle name="Normal 3 3 2 4 2 2 4" xfId="15048"/>
    <cellStyle name="Normal 3 3 2 4 2 2 5" xfId="15049"/>
    <cellStyle name="Normal 3 3 2 4 2 2 6" xfId="15050"/>
    <cellStyle name="Normal 3 3 2 4 2 3" xfId="15051"/>
    <cellStyle name="Normal 3 3 2 4 2 3 2" xfId="15052"/>
    <cellStyle name="Normal 3 3 2 4 2 3 2 2" xfId="15053"/>
    <cellStyle name="Normal 3 3 2 4 2 3 2 2 2" xfId="15054"/>
    <cellStyle name="Normal 3 3 2 4 2 3 2 2 3" xfId="15055"/>
    <cellStyle name="Normal 3 3 2 4 2 3 2 2 4" xfId="15056"/>
    <cellStyle name="Normal 3 3 2 4 2 3 2 3" xfId="15057"/>
    <cellStyle name="Normal 3 3 2 4 2 3 2 4" xfId="15058"/>
    <cellStyle name="Normal 3 3 2 4 2 3 2 5" xfId="15059"/>
    <cellStyle name="Normal 3 3 2 4 2 3 3" xfId="15060"/>
    <cellStyle name="Normal 3 3 2 4 2 3 3 2" xfId="15061"/>
    <cellStyle name="Normal 3 3 2 4 2 3 3 3" xfId="15062"/>
    <cellStyle name="Normal 3 3 2 4 2 3 3 4" xfId="15063"/>
    <cellStyle name="Normal 3 3 2 4 2 3 4" xfId="15064"/>
    <cellStyle name="Normal 3 3 2 4 2 3 5" xfId="15065"/>
    <cellStyle name="Normal 3 3 2 4 2 3 6" xfId="15066"/>
    <cellStyle name="Normal 3 3 2 4 2 4" xfId="15067"/>
    <cellStyle name="Normal 3 3 2 4 2 4 2" xfId="15068"/>
    <cellStyle name="Normal 3 3 2 4 2 4 2 2" xfId="15069"/>
    <cellStyle name="Normal 3 3 2 4 2 4 2 3" xfId="15070"/>
    <cellStyle name="Normal 3 3 2 4 2 4 2 4" xfId="15071"/>
    <cellStyle name="Normal 3 3 2 4 2 4 3" xfId="15072"/>
    <cellStyle name="Normal 3 3 2 4 2 4 4" xfId="15073"/>
    <cellStyle name="Normal 3 3 2 4 2 4 5" xfId="15074"/>
    <cellStyle name="Normal 3 3 2 4 2 5" xfId="15075"/>
    <cellStyle name="Normal 3 3 2 4 2 5 2" xfId="15076"/>
    <cellStyle name="Normal 3 3 2 4 2 5 3" xfId="15077"/>
    <cellStyle name="Normal 3 3 2 4 2 5 4" xfId="15078"/>
    <cellStyle name="Normal 3 3 2 4 2 6" xfId="15079"/>
    <cellStyle name="Normal 3 3 2 4 2 7" xfId="15080"/>
    <cellStyle name="Normal 3 3 2 4 2 8" xfId="15081"/>
    <cellStyle name="Normal 3 3 2 4 3" xfId="15082"/>
    <cellStyle name="Normal 3 3 2 4 3 2" xfId="15083"/>
    <cellStyle name="Normal 3 3 2 4 3 2 2" xfId="15084"/>
    <cellStyle name="Normal 3 3 2 4 3 2 2 2" xfId="15085"/>
    <cellStyle name="Normal 3 3 2 4 3 2 2 3" xfId="15086"/>
    <cellStyle name="Normal 3 3 2 4 3 2 2 4" xfId="15087"/>
    <cellStyle name="Normal 3 3 2 4 3 2 3" xfId="15088"/>
    <cellStyle name="Normal 3 3 2 4 3 2 4" xfId="15089"/>
    <cellStyle name="Normal 3 3 2 4 3 2 5" xfId="15090"/>
    <cellStyle name="Normal 3 3 2 4 3 3" xfId="15091"/>
    <cellStyle name="Normal 3 3 2 4 3 3 2" xfId="15092"/>
    <cellStyle name="Normal 3 3 2 4 3 3 3" xfId="15093"/>
    <cellStyle name="Normal 3 3 2 4 3 3 4" xfId="15094"/>
    <cellStyle name="Normal 3 3 2 4 3 4" xfId="15095"/>
    <cellStyle name="Normal 3 3 2 4 3 5" xfId="15096"/>
    <cellStyle name="Normal 3 3 2 4 3 6" xfId="15097"/>
    <cellStyle name="Normal 3 3 2 4 4" xfId="15098"/>
    <cellStyle name="Normal 3 3 2 4 4 2" xfId="15099"/>
    <cellStyle name="Normal 3 3 2 4 4 2 2" xfId="15100"/>
    <cellStyle name="Normal 3 3 2 4 4 2 2 2" xfId="15101"/>
    <cellStyle name="Normal 3 3 2 4 4 2 2 3" xfId="15102"/>
    <cellStyle name="Normal 3 3 2 4 4 2 2 4" xfId="15103"/>
    <cellStyle name="Normal 3 3 2 4 4 2 3" xfId="15104"/>
    <cellStyle name="Normal 3 3 2 4 4 2 4" xfId="15105"/>
    <cellStyle name="Normal 3 3 2 4 4 2 5" xfId="15106"/>
    <cellStyle name="Normal 3 3 2 4 4 3" xfId="15107"/>
    <cellStyle name="Normal 3 3 2 4 4 3 2" xfId="15108"/>
    <cellStyle name="Normal 3 3 2 4 4 3 3" xfId="15109"/>
    <cellStyle name="Normal 3 3 2 4 4 3 4" xfId="15110"/>
    <cellStyle name="Normal 3 3 2 4 4 4" xfId="15111"/>
    <cellStyle name="Normal 3 3 2 4 4 5" xfId="15112"/>
    <cellStyle name="Normal 3 3 2 4 4 6" xfId="15113"/>
    <cellStyle name="Normal 3 3 2 4 5" xfId="15114"/>
    <cellStyle name="Normal 3 3 2 4 5 2" xfId="15115"/>
    <cellStyle name="Normal 3 3 2 4 5 2 2" xfId="15116"/>
    <cellStyle name="Normal 3 3 2 4 5 2 3" xfId="15117"/>
    <cellStyle name="Normal 3 3 2 4 5 2 4" xfId="15118"/>
    <cellStyle name="Normal 3 3 2 4 5 3" xfId="15119"/>
    <cellStyle name="Normal 3 3 2 4 5 4" xfId="15120"/>
    <cellStyle name="Normal 3 3 2 4 5 5" xfId="15121"/>
    <cellStyle name="Normal 3 3 2 4 6" xfId="15122"/>
    <cellStyle name="Normal 3 3 2 4 6 2" xfId="15123"/>
    <cellStyle name="Normal 3 3 2 4 6 3" xfId="15124"/>
    <cellStyle name="Normal 3 3 2 4 6 4" xfId="15125"/>
    <cellStyle name="Normal 3 3 2 4 7" xfId="15126"/>
    <cellStyle name="Normal 3 3 2 4 8" xfId="15127"/>
    <cellStyle name="Normal 3 3 2 4 9" xfId="15128"/>
    <cellStyle name="Normal 3 3 2 5" xfId="15129"/>
    <cellStyle name="Normal 3 3 2 5 2" xfId="15130"/>
    <cellStyle name="Normal 3 3 2 5 2 2" xfId="15131"/>
    <cellStyle name="Normal 3 3 2 5 2 2 2" xfId="15132"/>
    <cellStyle name="Normal 3 3 2 5 2 2 2 2" xfId="15133"/>
    <cellStyle name="Normal 3 3 2 5 2 2 2 3" xfId="15134"/>
    <cellStyle name="Normal 3 3 2 5 2 2 2 4" xfId="15135"/>
    <cellStyle name="Normal 3 3 2 5 2 2 3" xfId="15136"/>
    <cellStyle name="Normal 3 3 2 5 2 2 4" xfId="15137"/>
    <cellStyle name="Normal 3 3 2 5 2 2 5" xfId="15138"/>
    <cellStyle name="Normal 3 3 2 5 2 3" xfId="15139"/>
    <cellStyle name="Normal 3 3 2 5 2 3 2" xfId="15140"/>
    <cellStyle name="Normal 3 3 2 5 2 3 3" xfId="15141"/>
    <cellStyle name="Normal 3 3 2 5 2 3 4" xfId="15142"/>
    <cellStyle name="Normal 3 3 2 5 2 4" xfId="15143"/>
    <cellStyle name="Normal 3 3 2 5 2 5" xfId="15144"/>
    <cellStyle name="Normal 3 3 2 5 2 6" xfId="15145"/>
    <cellStyle name="Normal 3 3 2 5 3" xfId="15146"/>
    <cellStyle name="Normal 3 3 2 5 3 2" xfId="15147"/>
    <cellStyle name="Normal 3 3 2 5 3 2 2" xfId="15148"/>
    <cellStyle name="Normal 3 3 2 5 3 2 2 2" xfId="15149"/>
    <cellStyle name="Normal 3 3 2 5 3 2 2 3" xfId="15150"/>
    <cellStyle name="Normal 3 3 2 5 3 2 2 4" xfId="15151"/>
    <cellStyle name="Normal 3 3 2 5 3 2 3" xfId="15152"/>
    <cellStyle name="Normal 3 3 2 5 3 2 4" xfId="15153"/>
    <cellStyle name="Normal 3 3 2 5 3 2 5" xfId="15154"/>
    <cellStyle name="Normal 3 3 2 5 3 3" xfId="15155"/>
    <cellStyle name="Normal 3 3 2 5 3 3 2" xfId="15156"/>
    <cellStyle name="Normal 3 3 2 5 3 3 3" xfId="15157"/>
    <cellStyle name="Normal 3 3 2 5 3 3 4" xfId="15158"/>
    <cellStyle name="Normal 3 3 2 5 3 4" xfId="15159"/>
    <cellStyle name="Normal 3 3 2 5 3 5" xfId="15160"/>
    <cellStyle name="Normal 3 3 2 5 3 6" xfId="15161"/>
    <cellStyle name="Normal 3 3 2 5 4" xfId="15162"/>
    <cellStyle name="Normal 3 3 2 5 4 2" xfId="15163"/>
    <cellStyle name="Normal 3 3 2 5 4 2 2" xfId="15164"/>
    <cellStyle name="Normal 3 3 2 5 4 2 3" xfId="15165"/>
    <cellStyle name="Normal 3 3 2 5 4 2 4" xfId="15166"/>
    <cellStyle name="Normal 3 3 2 5 4 3" xfId="15167"/>
    <cellStyle name="Normal 3 3 2 5 4 4" xfId="15168"/>
    <cellStyle name="Normal 3 3 2 5 4 5" xfId="15169"/>
    <cellStyle name="Normal 3 3 2 5 5" xfId="15170"/>
    <cellStyle name="Normal 3 3 2 5 5 2" xfId="15171"/>
    <cellStyle name="Normal 3 3 2 5 5 3" xfId="15172"/>
    <cellStyle name="Normal 3 3 2 5 5 4" xfId="15173"/>
    <cellStyle name="Normal 3 3 2 5 6" xfId="15174"/>
    <cellStyle name="Normal 3 3 2 5 7" xfId="15175"/>
    <cellStyle name="Normal 3 3 2 5 8" xfId="15176"/>
    <cellStyle name="Normal 3 3 2 6" xfId="15177"/>
    <cellStyle name="Normal 3 3 2 6 2" xfId="15178"/>
    <cellStyle name="Normal 3 3 2 6 2 2" xfId="15179"/>
    <cellStyle name="Normal 3 3 2 6 2 2 2" xfId="15180"/>
    <cellStyle name="Normal 3 3 2 6 2 2 2 2" xfId="15181"/>
    <cellStyle name="Normal 3 3 2 6 2 2 2 3" xfId="15182"/>
    <cellStyle name="Normal 3 3 2 6 2 2 2 4" xfId="15183"/>
    <cellStyle name="Normal 3 3 2 6 2 2 3" xfId="15184"/>
    <cellStyle name="Normal 3 3 2 6 2 2 4" xfId="15185"/>
    <cellStyle name="Normal 3 3 2 6 2 2 5" xfId="15186"/>
    <cellStyle name="Normal 3 3 2 6 2 3" xfId="15187"/>
    <cellStyle name="Normal 3 3 2 6 2 3 2" xfId="15188"/>
    <cellStyle name="Normal 3 3 2 6 2 3 3" xfId="15189"/>
    <cellStyle name="Normal 3 3 2 6 2 3 4" xfId="15190"/>
    <cellStyle name="Normal 3 3 2 6 2 4" xfId="15191"/>
    <cellStyle name="Normal 3 3 2 6 2 5" xfId="15192"/>
    <cellStyle name="Normal 3 3 2 6 2 6" xfId="15193"/>
    <cellStyle name="Normal 3 3 2 6 3" xfId="15194"/>
    <cellStyle name="Normal 3 3 2 6 3 2" xfId="15195"/>
    <cellStyle name="Normal 3 3 2 6 3 2 2" xfId="15196"/>
    <cellStyle name="Normal 3 3 2 6 3 2 2 2" xfId="15197"/>
    <cellStyle name="Normal 3 3 2 6 3 2 2 3" xfId="15198"/>
    <cellStyle name="Normal 3 3 2 6 3 2 2 4" xfId="15199"/>
    <cellStyle name="Normal 3 3 2 6 3 2 3" xfId="15200"/>
    <cellStyle name="Normal 3 3 2 6 3 2 4" xfId="15201"/>
    <cellStyle name="Normal 3 3 2 6 3 2 5" xfId="15202"/>
    <cellStyle name="Normal 3 3 2 6 3 3" xfId="15203"/>
    <cellStyle name="Normal 3 3 2 6 3 3 2" xfId="15204"/>
    <cellStyle name="Normal 3 3 2 6 3 3 3" xfId="15205"/>
    <cellStyle name="Normal 3 3 2 6 3 3 4" xfId="15206"/>
    <cellStyle name="Normal 3 3 2 6 3 4" xfId="15207"/>
    <cellStyle name="Normal 3 3 2 6 3 5" xfId="15208"/>
    <cellStyle name="Normal 3 3 2 6 3 6" xfId="15209"/>
    <cellStyle name="Normal 3 3 2 6 4" xfId="15210"/>
    <cellStyle name="Normal 3 3 2 6 4 2" xfId="15211"/>
    <cellStyle name="Normal 3 3 2 6 4 2 2" xfId="15212"/>
    <cellStyle name="Normal 3 3 2 6 4 2 3" xfId="15213"/>
    <cellStyle name="Normal 3 3 2 6 4 2 4" xfId="15214"/>
    <cellStyle name="Normal 3 3 2 6 4 3" xfId="15215"/>
    <cellStyle name="Normal 3 3 2 6 4 4" xfId="15216"/>
    <cellStyle name="Normal 3 3 2 6 4 5" xfId="15217"/>
    <cellStyle name="Normal 3 3 2 6 5" xfId="15218"/>
    <cellStyle name="Normal 3 3 2 6 5 2" xfId="15219"/>
    <cellStyle name="Normal 3 3 2 6 5 3" xfId="15220"/>
    <cellStyle name="Normal 3 3 2 6 5 4" xfId="15221"/>
    <cellStyle name="Normal 3 3 2 6 6" xfId="15222"/>
    <cellStyle name="Normal 3 3 2 6 7" xfId="15223"/>
    <cellStyle name="Normal 3 3 2 6 8" xfId="15224"/>
    <cellStyle name="Normal 3 3 2 7" xfId="15225"/>
    <cellStyle name="Normal 3 3 2 7 2" xfId="15226"/>
    <cellStyle name="Normal 3 3 2 7 2 2" xfId="15227"/>
    <cellStyle name="Normal 3 3 2 7 2 2 2" xfId="15228"/>
    <cellStyle name="Normal 3 3 2 7 2 2 3" xfId="15229"/>
    <cellStyle name="Normal 3 3 2 7 2 2 4" xfId="15230"/>
    <cellStyle name="Normal 3 3 2 7 2 3" xfId="15231"/>
    <cellStyle name="Normal 3 3 2 7 2 4" xfId="15232"/>
    <cellStyle name="Normal 3 3 2 7 2 5" xfId="15233"/>
    <cellStyle name="Normal 3 3 2 7 3" xfId="15234"/>
    <cellStyle name="Normal 3 3 2 7 3 2" xfId="15235"/>
    <cellStyle name="Normal 3 3 2 7 3 3" xfId="15236"/>
    <cellStyle name="Normal 3 3 2 7 3 4" xfId="15237"/>
    <cellStyle name="Normal 3 3 2 7 4" xfId="15238"/>
    <cellStyle name="Normal 3 3 2 7 5" xfId="15239"/>
    <cellStyle name="Normal 3 3 2 7 6" xfId="15240"/>
    <cellStyle name="Normal 3 3 2 8" xfId="15241"/>
    <cellStyle name="Normal 3 3 2 8 2" xfId="15242"/>
    <cellStyle name="Normal 3 3 2 8 2 2" xfId="15243"/>
    <cellStyle name="Normal 3 3 2 8 2 2 2" xfId="15244"/>
    <cellStyle name="Normal 3 3 2 8 2 2 3" xfId="15245"/>
    <cellStyle name="Normal 3 3 2 8 2 2 4" xfId="15246"/>
    <cellStyle name="Normal 3 3 2 8 2 3" xfId="15247"/>
    <cellStyle name="Normal 3 3 2 8 2 4" xfId="15248"/>
    <cellStyle name="Normal 3 3 2 8 2 5" xfId="15249"/>
    <cellStyle name="Normal 3 3 2 8 3" xfId="15250"/>
    <cellStyle name="Normal 3 3 2 8 3 2" xfId="15251"/>
    <cellStyle name="Normal 3 3 2 8 3 3" xfId="15252"/>
    <cellStyle name="Normal 3 3 2 8 3 4" xfId="15253"/>
    <cellStyle name="Normal 3 3 2 8 4" xfId="15254"/>
    <cellStyle name="Normal 3 3 2 8 5" xfId="15255"/>
    <cellStyle name="Normal 3 3 2 8 6" xfId="15256"/>
    <cellStyle name="Normal 3 3 2 9" xfId="15257"/>
    <cellStyle name="Normal 3 3 3" xfId="15258"/>
    <cellStyle name="Normal 3 3 3 10" xfId="15259"/>
    <cellStyle name="Normal 3 3 3 2" xfId="15260"/>
    <cellStyle name="Normal 3 3 3 2 2" xfId="15261"/>
    <cellStyle name="Normal 3 3 3 2 2 2" xfId="15262"/>
    <cellStyle name="Normal 3 3 3 2 2 2 2" xfId="15263"/>
    <cellStyle name="Normal 3 3 3 2 2 2 2 2" xfId="15264"/>
    <cellStyle name="Normal 3 3 3 2 2 2 2 3" xfId="15265"/>
    <cellStyle name="Normal 3 3 3 2 2 2 2 4" xfId="15266"/>
    <cellStyle name="Normal 3 3 3 2 2 2 3" xfId="15267"/>
    <cellStyle name="Normal 3 3 3 2 2 2 4" xfId="15268"/>
    <cellStyle name="Normal 3 3 3 2 2 2 5" xfId="15269"/>
    <cellStyle name="Normal 3 3 3 2 2 3" xfId="15270"/>
    <cellStyle name="Normal 3 3 3 2 2 3 2" xfId="15271"/>
    <cellStyle name="Normal 3 3 3 2 2 3 3" xfId="15272"/>
    <cellStyle name="Normal 3 3 3 2 2 3 4" xfId="15273"/>
    <cellStyle name="Normal 3 3 3 2 2 4" xfId="15274"/>
    <cellStyle name="Normal 3 3 3 2 2 5" xfId="15275"/>
    <cellStyle name="Normal 3 3 3 2 2 6" xfId="15276"/>
    <cellStyle name="Normal 3 3 3 2 3" xfId="15277"/>
    <cellStyle name="Normal 3 3 3 2 3 2" xfId="15278"/>
    <cellStyle name="Normal 3 3 3 2 3 2 2" xfId="15279"/>
    <cellStyle name="Normal 3 3 3 2 3 2 2 2" xfId="15280"/>
    <cellStyle name="Normal 3 3 3 2 3 2 2 3" xfId="15281"/>
    <cellStyle name="Normal 3 3 3 2 3 2 2 4" xfId="15282"/>
    <cellStyle name="Normal 3 3 3 2 3 2 3" xfId="15283"/>
    <cellStyle name="Normal 3 3 3 2 3 2 4" xfId="15284"/>
    <cellStyle name="Normal 3 3 3 2 3 2 5" xfId="15285"/>
    <cellStyle name="Normal 3 3 3 2 3 3" xfId="15286"/>
    <cellStyle name="Normal 3 3 3 2 3 3 2" xfId="15287"/>
    <cellStyle name="Normal 3 3 3 2 3 3 3" xfId="15288"/>
    <cellStyle name="Normal 3 3 3 2 3 3 4" xfId="15289"/>
    <cellStyle name="Normal 3 3 3 2 3 4" xfId="15290"/>
    <cellStyle name="Normal 3 3 3 2 3 5" xfId="15291"/>
    <cellStyle name="Normal 3 3 3 2 3 6" xfId="15292"/>
    <cellStyle name="Normal 3 3 3 2 4" xfId="15293"/>
    <cellStyle name="Normal 3 3 3 2 4 2" xfId="15294"/>
    <cellStyle name="Normal 3 3 3 2 4 2 2" xfId="15295"/>
    <cellStyle name="Normal 3 3 3 2 4 2 3" xfId="15296"/>
    <cellStyle name="Normal 3 3 3 2 4 2 4" xfId="15297"/>
    <cellStyle name="Normal 3 3 3 2 4 3" xfId="15298"/>
    <cellStyle name="Normal 3 3 3 2 4 4" xfId="15299"/>
    <cellStyle name="Normal 3 3 3 2 4 5" xfId="15300"/>
    <cellStyle name="Normal 3 3 3 2 5" xfId="15301"/>
    <cellStyle name="Normal 3 3 3 2 5 2" xfId="15302"/>
    <cellStyle name="Normal 3 3 3 2 5 3" xfId="15303"/>
    <cellStyle name="Normal 3 3 3 2 5 4" xfId="15304"/>
    <cellStyle name="Normal 3 3 3 2 6" xfId="15305"/>
    <cellStyle name="Normal 3 3 3 2 7" xfId="15306"/>
    <cellStyle name="Normal 3 3 3 2 8" xfId="15307"/>
    <cellStyle name="Normal 3 3 3 3" xfId="15308"/>
    <cellStyle name="Normal 3 3 3 3 2" xfId="15309"/>
    <cellStyle name="Normal 3 3 3 3 2 2" xfId="15310"/>
    <cellStyle name="Normal 3 3 3 3 2 2 2" xfId="15311"/>
    <cellStyle name="Normal 3 3 3 3 2 2 3" xfId="15312"/>
    <cellStyle name="Normal 3 3 3 3 2 2 4" xfId="15313"/>
    <cellStyle name="Normal 3 3 3 3 2 3" xfId="15314"/>
    <cellStyle name="Normal 3 3 3 3 2 4" xfId="15315"/>
    <cellStyle name="Normal 3 3 3 3 2 5" xfId="15316"/>
    <cellStyle name="Normal 3 3 3 3 3" xfId="15317"/>
    <cellStyle name="Normal 3 3 3 3 3 2" xfId="15318"/>
    <cellStyle name="Normal 3 3 3 3 3 3" xfId="15319"/>
    <cellStyle name="Normal 3 3 3 3 3 4" xfId="15320"/>
    <cellStyle name="Normal 3 3 3 3 4" xfId="15321"/>
    <cellStyle name="Normal 3 3 3 3 5" xfId="15322"/>
    <cellStyle name="Normal 3 3 3 3 6" xfId="15323"/>
    <cellStyle name="Normal 3 3 3 4" xfId="15324"/>
    <cellStyle name="Normal 3 3 3 4 2" xfId="15325"/>
    <cellStyle name="Normal 3 3 3 4 2 2" xfId="15326"/>
    <cellStyle name="Normal 3 3 3 4 2 2 2" xfId="15327"/>
    <cellStyle name="Normal 3 3 3 4 2 2 3" xfId="15328"/>
    <cellStyle name="Normal 3 3 3 4 2 2 4" xfId="15329"/>
    <cellStyle name="Normal 3 3 3 4 2 3" xfId="15330"/>
    <cellStyle name="Normal 3 3 3 4 2 4" xfId="15331"/>
    <cellStyle name="Normal 3 3 3 4 2 5" xfId="15332"/>
    <cellStyle name="Normal 3 3 3 4 3" xfId="15333"/>
    <cellStyle name="Normal 3 3 3 4 3 2" xfId="15334"/>
    <cellStyle name="Normal 3 3 3 4 3 3" xfId="15335"/>
    <cellStyle name="Normal 3 3 3 4 3 4" xfId="15336"/>
    <cellStyle name="Normal 3 3 3 4 4" xfId="15337"/>
    <cellStyle name="Normal 3 3 3 4 5" xfId="15338"/>
    <cellStyle name="Normal 3 3 3 4 6" xfId="15339"/>
    <cellStyle name="Normal 3 3 3 5" xfId="15340"/>
    <cellStyle name="Normal 3 3 3 6" xfId="15341"/>
    <cellStyle name="Normal 3 3 3 6 2" xfId="15342"/>
    <cellStyle name="Normal 3 3 3 6 2 2" xfId="15343"/>
    <cellStyle name="Normal 3 3 3 6 2 3" xfId="15344"/>
    <cellStyle name="Normal 3 3 3 6 2 4" xfId="15345"/>
    <cellStyle name="Normal 3 3 3 6 3" xfId="15346"/>
    <cellStyle name="Normal 3 3 3 6 4" xfId="15347"/>
    <cellStyle name="Normal 3 3 3 6 5" xfId="15348"/>
    <cellStyle name="Normal 3 3 3 7" xfId="15349"/>
    <cellStyle name="Normal 3 3 3 7 2" xfId="15350"/>
    <cellStyle name="Normal 3 3 3 7 3" xfId="15351"/>
    <cellStyle name="Normal 3 3 3 7 4" xfId="15352"/>
    <cellStyle name="Normal 3 3 3 8" xfId="15353"/>
    <cellStyle name="Normal 3 3 3 9" xfId="15354"/>
    <cellStyle name="Normal 3 3 4" xfId="15355"/>
    <cellStyle name="Normal 3 3 4 10" xfId="15356"/>
    <cellStyle name="Normal 3 3 4 2" xfId="15357"/>
    <cellStyle name="Normal 3 3 4 2 2" xfId="15358"/>
    <cellStyle name="Normal 3 3 4 2 2 2" xfId="15359"/>
    <cellStyle name="Normal 3 3 4 2 2 2 2" xfId="15360"/>
    <cellStyle name="Normal 3 3 4 2 2 2 2 2" xfId="15361"/>
    <cellStyle name="Normal 3 3 4 2 2 2 2 3" xfId="15362"/>
    <cellStyle name="Normal 3 3 4 2 2 2 2 4" xfId="15363"/>
    <cellStyle name="Normal 3 3 4 2 2 2 3" xfId="15364"/>
    <cellStyle name="Normal 3 3 4 2 2 2 4" xfId="15365"/>
    <cellStyle name="Normal 3 3 4 2 2 2 5" xfId="15366"/>
    <cellStyle name="Normal 3 3 4 2 2 3" xfId="15367"/>
    <cellStyle name="Normal 3 3 4 2 2 3 2" xfId="15368"/>
    <cellStyle name="Normal 3 3 4 2 2 3 3" xfId="15369"/>
    <cellStyle name="Normal 3 3 4 2 2 3 4" xfId="15370"/>
    <cellStyle name="Normal 3 3 4 2 2 4" xfId="15371"/>
    <cellStyle name="Normal 3 3 4 2 2 5" xfId="15372"/>
    <cellStyle name="Normal 3 3 4 2 2 6" xfId="15373"/>
    <cellStyle name="Normal 3 3 4 2 3" xfId="15374"/>
    <cellStyle name="Normal 3 3 4 2 3 2" xfId="15375"/>
    <cellStyle name="Normal 3 3 4 2 3 2 2" xfId="15376"/>
    <cellStyle name="Normal 3 3 4 2 3 2 2 2" xfId="15377"/>
    <cellStyle name="Normal 3 3 4 2 3 2 2 3" xfId="15378"/>
    <cellStyle name="Normal 3 3 4 2 3 2 2 4" xfId="15379"/>
    <cellStyle name="Normal 3 3 4 2 3 2 3" xfId="15380"/>
    <cellStyle name="Normal 3 3 4 2 3 2 4" xfId="15381"/>
    <cellStyle name="Normal 3 3 4 2 3 2 5" xfId="15382"/>
    <cellStyle name="Normal 3 3 4 2 3 3" xfId="15383"/>
    <cellStyle name="Normal 3 3 4 2 3 3 2" xfId="15384"/>
    <cellStyle name="Normal 3 3 4 2 3 3 3" xfId="15385"/>
    <cellStyle name="Normal 3 3 4 2 3 3 4" xfId="15386"/>
    <cellStyle name="Normal 3 3 4 2 3 4" xfId="15387"/>
    <cellStyle name="Normal 3 3 4 2 3 5" xfId="15388"/>
    <cellStyle name="Normal 3 3 4 2 3 6" xfId="15389"/>
    <cellStyle name="Normal 3 3 4 2 4" xfId="15390"/>
    <cellStyle name="Normal 3 3 4 2 4 2" xfId="15391"/>
    <cellStyle name="Normal 3 3 4 2 4 2 2" xfId="15392"/>
    <cellStyle name="Normal 3 3 4 2 4 2 3" xfId="15393"/>
    <cellStyle name="Normal 3 3 4 2 4 2 4" xfId="15394"/>
    <cellStyle name="Normal 3 3 4 2 4 3" xfId="15395"/>
    <cellStyle name="Normal 3 3 4 2 4 4" xfId="15396"/>
    <cellStyle name="Normal 3 3 4 2 4 5" xfId="15397"/>
    <cellStyle name="Normal 3 3 4 2 5" xfId="15398"/>
    <cellStyle name="Normal 3 3 4 2 5 2" xfId="15399"/>
    <cellStyle name="Normal 3 3 4 2 5 3" xfId="15400"/>
    <cellStyle name="Normal 3 3 4 2 5 4" xfId="15401"/>
    <cellStyle name="Normal 3 3 4 2 6" xfId="15402"/>
    <cellStyle name="Normal 3 3 4 2 7" xfId="15403"/>
    <cellStyle name="Normal 3 3 4 2 8" xfId="15404"/>
    <cellStyle name="Normal 3 3 4 3" xfId="15405"/>
    <cellStyle name="Normal 3 3 4 3 2" xfId="15406"/>
    <cellStyle name="Normal 3 3 4 3 2 2" xfId="15407"/>
    <cellStyle name="Normal 3 3 4 3 2 2 2" xfId="15408"/>
    <cellStyle name="Normal 3 3 4 3 2 2 3" xfId="15409"/>
    <cellStyle name="Normal 3 3 4 3 2 2 4" xfId="15410"/>
    <cellStyle name="Normal 3 3 4 3 2 3" xfId="15411"/>
    <cellStyle name="Normal 3 3 4 3 2 4" xfId="15412"/>
    <cellStyle name="Normal 3 3 4 3 2 5" xfId="15413"/>
    <cellStyle name="Normal 3 3 4 3 3" xfId="15414"/>
    <cellStyle name="Normal 3 3 4 3 3 2" xfId="15415"/>
    <cellStyle name="Normal 3 3 4 3 3 3" xfId="15416"/>
    <cellStyle name="Normal 3 3 4 3 3 4" xfId="15417"/>
    <cellStyle name="Normal 3 3 4 3 4" xfId="15418"/>
    <cellStyle name="Normal 3 3 4 3 5" xfId="15419"/>
    <cellStyle name="Normal 3 3 4 3 6" xfId="15420"/>
    <cellStyle name="Normal 3 3 4 4" xfId="15421"/>
    <cellStyle name="Normal 3 3 4 4 2" xfId="15422"/>
    <cellStyle name="Normal 3 3 4 4 2 2" xfId="15423"/>
    <cellStyle name="Normal 3 3 4 4 2 2 2" xfId="15424"/>
    <cellStyle name="Normal 3 3 4 4 2 2 3" xfId="15425"/>
    <cellStyle name="Normal 3 3 4 4 2 2 4" xfId="15426"/>
    <cellStyle name="Normal 3 3 4 4 2 3" xfId="15427"/>
    <cellStyle name="Normal 3 3 4 4 2 4" xfId="15428"/>
    <cellStyle name="Normal 3 3 4 4 2 5" xfId="15429"/>
    <cellStyle name="Normal 3 3 4 4 3" xfId="15430"/>
    <cellStyle name="Normal 3 3 4 4 3 2" xfId="15431"/>
    <cellStyle name="Normal 3 3 4 4 3 3" xfId="15432"/>
    <cellStyle name="Normal 3 3 4 4 3 4" xfId="15433"/>
    <cellStyle name="Normal 3 3 4 4 4" xfId="15434"/>
    <cellStyle name="Normal 3 3 4 4 5" xfId="15435"/>
    <cellStyle name="Normal 3 3 4 4 6" xfId="15436"/>
    <cellStyle name="Normal 3 3 4 5" xfId="15437"/>
    <cellStyle name="Normal 3 3 4 6" xfId="15438"/>
    <cellStyle name="Normal 3 3 4 6 2" xfId="15439"/>
    <cellStyle name="Normal 3 3 4 6 2 2" xfId="15440"/>
    <cellStyle name="Normal 3 3 4 6 2 3" xfId="15441"/>
    <cellStyle name="Normal 3 3 4 6 2 4" xfId="15442"/>
    <cellStyle name="Normal 3 3 4 6 3" xfId="15443"/>
    <cellStyle name="Normal 3 3 4 6 4" xfId="15444"/>
    <cellStyle name="Normal 3 3 4 6 5" xfId="15445"/>
    <cellStyle name="Normal 3 3 4 7" xfId="15446"/>
    <cellStyle name="Normal 3 3 4 7 2" xfId="15447"/>
    <cellStyle name="Normal 3 3 4 7 3" xfId="15448"/>
    <cellStyle name="Normal 3 3 4 7 4" xfId="15449"/>
    <cellStyle name="Normal 3 3 4 8" xfId="15450"/>
    <cellStyle name="Normal 3 3 4 9" xfId="15451"/>
    <cellStyle name="Normal 3 3 5" xfId="15452"/>
    <cellStyle name="Normal 3 3 5 2" xfId="15453"/>
    <cellStyle name="Normal 3 3 6" xfId="15454"/>
    <cellStyle name="Normal 3 3 6 10" xfId="15455"/>
    <cellStyle name="Normal 3 3 6 2" xfId="15456"/>
    <cellStyle name="Normal 3 3 6 2 2" xfId="15457"/>
    <cellStyle name="Normal 3 3 6 2 2 2" xfId="15458"/>
    <cellStyle name="Normal 3 3 6 2 2 2 2" xfId="15459"/>
    <cellStyle name="Normal 3 3 6 2 2 2 2 2" xfId="15460"/>
    <cellStyle name="Normal 3 3 6 2 2 2 2 3" xfId="15461"/>
    <cellStyle name="Normal 3 3 6 2 2 2 2 4" xfId="15462"/>
    <cellStyle name="Normal 3 3 6 2 2 2 3" xfId="15463"/>
    <cellStyle name="Normal 3 3 6 2 2 2 4" xfId="15464"/>
    <cellStyle name="Normal 3 3 6 2 2 2 5" xfId="15465"/>
    <cellStyle name="Normal 3 3 6 2 2 3" xfId="15466"/>
    <cellStyle name="Normal 3 3 6 2 2 3 2" xfId="15467"/>
    <cellStyle name="Normal 3 3 6 2 2 3 3" xfId="15468"/>
    <cellStyle name="Normal 3 3 6 2 2 3 4" xfId="15469"/>
    <cellStyle name="Normal 3 3 6 2 2 4" xfId="15470"/>
    <cellStyle name="Normal 3 3 6 2 2 5" xfId="15471"/>
    <cellStyle name="Normal 3 3 6 2 2 6" xfId="15472"/>
    <cellStyle name="Normal 3 3 6 2 3" xfId="15473"/>
    <cellStyle name="Normal 3 3 6 2 3 2" xfId="15474"/>
    <cellStyle name="Normal 3 3 6 2 3 2 2" xfId="15475"/>
    <cellStyle name="Normal 3 3 6 2 3 2 2 2" xfId="15476"/>
    <cellStyle name="Normal 3 3 6 2 3 2 2 3" xfId="15477"/>
    <cellStyle name="Normal 3 3 6 2 3 2 2 4" xfId="15478"/>
    <cellStyle name="Normal 3 3 6 2 3 2 3" xfId="15479"/>
    <cellStyle name="Normal 3 3 6 2 3 2 4" xfId="15480"/>
    <cellStyle name="Normal 3 3 6 2 3 2 5" xfId="15481"/>
    <cellStyle name="Normal 3 3 6 2 3 3" xfId="15482"/>
    <cellStyle name="Normal 3 3 6 2 3 3 2" xfId="15483"/>
    <cellStyle name="Normal 3 3 6 2 3 3 3" xfId="15484"/>
    <cellStyle name="Normal 3 3 6 2 3 3 4" xfId="15485"/>
    <cellStyle name="Normal 3 3 6 2 3 4" xfId="15486"/>
    <cellStyle name="Normal 3 3 6 2 3 5" xfId="15487"/>
    <cellStyle name="Normal 3 3 6 2 3 6" xfId="15488"/>
    <cellStyle name="Normal 3 3 6 2 4" xfId="15489"/>
    <cellStyle name="Normal 3 3 6 2 4 2" xfId="15490"/>
    <cellStyle name="Normal 3 3 6 2 4 2 2" xfId="15491"/>
    <cellStyle name="Normal 3 3 6 2 4 2 3" xfId="15492"/>
    <cellStyle name="Normal 3 3 6 2 4 2 4" xfId="15493"/>
    <cellStyle name="Normal 3 3 6 2 4 3" xfId="15494"/>
    <cellStyle name="Normal 3 3 6 2 4 4" xfId="15495"/>
    <cellStyle name="Normal 3 3 6 2 4 5" xfId="15496"/>
    <cellStyle name="Normal 3 3 6 2 5" xfId="15497"/>
    <cellStyle name="Normal 3 3 6 2 5 2" xfId="15498"/>
    <cellStyle name="Normal 3 3 6 2 5 3" xfId="15499"/>
    <cellStyle name="Normal 3 3 6 2 5 4" xfId="15500"/>
    <cellStyle name="Normal 3 3 6 2 6" xfId="15501"/>
    <cellStyle name="Normal 3 3 6 2 7" xfId="15502"/>
    <cellStyle name="Normal 3 3 6 2 8" xfId="15503"/>
    <cellStyle name="Normal 3 3 6 3" xfId="15504"/>
    <cellStyle name="Normal 3 3 6 3 2" xfId="15505"/>
    <cellStyle name="Normal 3 3 6 3 2 2" xfId="15506"/>
    <cellStyle name="Normal 3 3 6 3 2 2 2" xfId="15507"/>
    <cellStyle name="Normal 3 3 6 3 2 2 3" xfId="15508"/>
    <cellStyle name="Normal 3 3 6 3 2 2 4" xfId="15509"/>
    <cellStyle name="Normal 3 3 6 3 2 3" xfId="15510"/>
    <cellStyle name="Normal 3 3 6 3 2 4" xfId="15511"/>
    <cellStyle name="Normal 3 3 6 3 2 5" xfId="15512"/>
    <cellStyle name="Normal 3 3 6 3 3" xfId="15513"/>
    <cellStyle name="Normal 3 3 6 3 3 2" xfId="15514"/>
    <cellStyle name="Normal 3 3 6 3 3 3" xfId="15515"/>
    <cellStyle name="Normal 3 3 6 3 3 4" xfId="15516"/>
    <cellStyle name="Normal 3 3 6 3 4" xfId="15517"/>
    <cellStyle name="Normal 3 3 6 3 5" xfId="15518"/>
    <cellStyle name="Normal 3 3 6 3 6" xfId="15519"/>
    <cellStyle name="Normal 3 3 6 4" xfId="15520"/>
    <cellStyle name="Normal 3 3 6 4 2" xfId="15521"/>
    <cellStyle name="Normal 3 3 6 4 2 2" xfId="15522"/>
    <cellStyle name="Normal 3 3 6 4 2 2 2" xfId="15523"/>
    <cellStyle name="Normal 3 3 6 4 2 2 3" xfId="15524"/>
    <cellStyle name="Normal 3 3 6 4 2 2 4" xfId="15525"/>
    <cellStyle name="Normal 3 3 6 4 2 3" xfId="15526"/>
    <cellStyle name="Normal 3 3 6 4 2 4" xfId="15527"/>
    <cellStyle name="Normal 3 3 6 4 2 5" xfId="15528"/>
    <cellStyle name="Normal 3 3 6 4 3" xfId="15529"/>
    <cellStyle name="Normal 3 3 6 4 3 2" xfId="15530"/>
    <cellStyle name="Normal 3 3 6 4 3 3" xfId="15531"/>
    <cellStyle name="Normal 3 3 6 4 3 4" xfId="15532"/>
    <cellStyle name="Normal 3 3 6 4 4" xfId="15533"/>
    <cellStyle name="Normal 3 3 6 4 5" xfId="15534"/>
    <cellStyle name="Normal 3 3 6 4 6" xfId="15535"/>
    <cellStyle name="Normal 3 3 6 5" xfId="15536"/>
    <cellStyle name="Normal 3 3 6 6" xfId="15537"/>
    <cellStyle name="Normal 3 3 6 6 2" xfId="15538"/>
    <cellStyle name="Normal 3 3 6 6 2 2" xfId="15539"/>
    <cellStyle name="Normal 3 3 6 6 2 3" xfId="15540"/>
    <cellStyle name="Normal 3 3 6 6 2 4" xfId="15541"/>
    <cellStyle name="Normal 3 3 6 6 3" xfId="15542"/>
    <cellStyle name="Normal 3 3 6 6 4" xfId="15543"/>
    <cellStyle name="Normal 3 3 6 6 5" xfId="15544"/>
    <cellStyle name="Normal 3 3 6 7" xfId="15545"/>
    <cellStyle name="Normal 3 3 6 7 2" xfId="15546"/>
    <cellStyle name="Normal 3 3 6 7 3" xfId="15547"/>
    <cellStyle name="Normal 3 3 6 7 4" xfId="15548"/>
    <cellStyle name="Normal 3 3 6 8" xfId="15549"/>
    <cellStyle name="Normal 3 3 6 9" xfId="15550"/>
    <cellStyle name="Normal 3 3 7" xfId="15551"/>
    <cellStyle name="Normal 3 3 7 2" xfId="15552"/>
    <cellStyle name="Normal 3 3 7 2 2" xfId="15553"/>
    <cellStyle name="Normal 3 3 7 2 2 2" xfId="15554"/>
    <cellStyle name="Normal 3 3 7 2 2 2 2" xfId="15555"/>
    <cellStyle name="Normal 3 3 7 2 2 2 3" xfId="15556"/>
    <cellStyle name="Normal 3 3 7 2 2 2 4" xfId="15557"/>
    <cellStyle name="Normal 3 3 7 2 2 3" xfId="15558"/>
    <cellStyle name="Normal 3 3 7 2 2 4" xfId="15559"/>
    <cellStyle name="Normal 3 3 7 2 2 5" xfId="15560"/>
    <cellStyle name="Normal 3 3 7 2 3" xfId="15561"/>
    <cellStyle name="Normal 3 3 7 2 3 2" xfId="15562"/>
    <cellStyle name="Normal 3 3 7 2 3 3" xfId="15563"/>
    <cellStyle name="Normal 3 3 7 2 3 4" xfId="15564"/>
    <cellStyle name="Normal 3 3 7 2 4" xfId="15565"/>
    <cellStyle name="Normal 3 3 7 2 5" xfId="15566"/>
    <cellStyle name="Normal 3 3 7 2 6" xfId="15567"/>
    <cellStyle name="Normal 3 3 7 3" xfId="15568"/>
    <cellStyle name="Normal 3 3 7 3 2" xfId="15569"/>
    <cellStyle name="Normal 3 3 7 3 2 2" xfId="15570"/>
    <cellStyle name="Normal 3 3 7 3 2 2 2" xfId="15571"/>
    <cellStyle name="Normal 3 3 7 3 2 2 3" xfId="15572"/>
    <cellStyle name="Normal 3 3 7 3 2 2 4" xfId="15573"/>
    <cellStyle name="Normal 3 3 7 3 2 3" xfId="15574"/>
    <cellStyle name="Normal 3 3 7 3 2 4" xfId="15575"/>
    <cellStyle name="Normal 3 3 7 3 2 5" xfId="15576"/>
    <cellStyle name="Normal 3 3 7 3 3" xfId="15577"/>
    <cellStyle name="Normal 3 3 7 3 3 2" xfId="15578"/>
    <cellStyle name="Normal 3 3 7 3 3 3" xfId="15579"/>
    <cellStyle name="Normal 3 3 7 3 3 4" xfId="15580"/>
    <cellStyle name="Normal 3 3 7 3 4" xfId="15581"/>
    <cellStyle name="Normal 3 3 7 3 5" xfId="15582"/>
    <cellStyle name="Normal 3 3 7 3 6" xfId="15583"/>
    <cellStyle name="Normal 3 3 7 4" xfId="15584"/>
    <cellStyle name="Normal 3 3 7 5" xfId="15585"/>
    <cellStyle name="Normal 3 3 7 5 2" xfId="15586"/>
    <cellStyle name="Normal 3 3 7 5 2 2" xfId="15587"/>
    <cellStyle name="Normal 3 3 7 5 2 3" xfId="15588"/>
    <cellStyle name="Normal 3 3 7 5 2 4" xfId="15589"/>
    <cellStyle name="Normal 3 3 7 5 3" xfId="15590"/>
    <cellStyle name="Normal 3 3 7 5 4" xfId="15591"/>
    <cellStyle name="Normal 3 3 7 5 5" xfId="15592"/>
    <cellStyle name="Normal 3 3 7 6" xfId="15593"/>
    <cellStyle name="Normal 3 3 7 6 2" xfId="15594"/>
    <cellStyle name="Normal 3 3 7 6 3" xfId="15595"/>
    <cellStyle name="Normal 3 3 7 6 4" xfId="15596"/>
    <cellStyle name="Normal 3 3 7 7" xfId="15597"/>
    <cellStyle name="Normal 3 3 7 8" xfId="15598"/>
    <cellStyle name="Normal 3 3 7 9" xfId="15599"/>
    <cellStyle name="Normal 3 3 8" xfId="15600"/>
    <cellStyle name="Normal 3 3 8 2" xfId="15601"/>
    <cellStyle name="Normal 3 3 8 2 2" xfId="15602"/>
    <cellStyle name="Normal 3 3 8 2 2 2" xfId="15603"/>
    <cellStyle name="Normal 3 3 8 2 2 2 2" xfId="15604"/>
    <cellStyle name="Normal 3 3 8 2 2 2 3" xfId="15605"/>
    <cellStyle name="Normal 3 3 8 2 2 2 4" xfId="15606"/>
    <cellStyle name="Normal 3 3 8 2 2 3" xfId="15607"/>
    <cellStyle name="Normal 3 3 8 2 2 4" xfId="15608"/>
    <cellStyle name="Normal 3 3 8 2 2 5" xfId="15609"/>
    <cellStyle name="Normal 3 3 8 2 3" xfId="15610"/>
    <cellStyle name="Normal 3 3 8 2 3 2" xfId="15611"/>
    <cellStyle name="Normal 3 3 8 2 3 3" xfId="15612"/>
    <cellStyle name="Normal 3 3 8 2 3 4" xfId="15613"/>
    <cellStyle name="Normal 3 3 8 2 4" xfId="15614"/>
    <cellStyle name="Normal 3 3 8 2 5" xfId="15615"/>
    <cellStyle name="Normal 3 3 8 2 6" xfId="15616"/>
    <cellStyle name="Normal 3 3 8 3" xfId="15617"/>
    <cellStyle name="Normal 3 3 8 3 2" xfId="15618"/>
    <cellStyle name="Normal 3 3 8 3 2 2" xfId="15619"/>
    <cellStyle name="Normal 3 3 8 3 2 2 2" xfId="15620"/>
    <cellStyle name="Normal 3 3 8 3 2 2 3" xfId="15621"/>
    <cellStyle name="Normal 3 3 8 3 2 2 4" xfId="15622"/>
    <cellStyle name="Normal 3 3 8 3 2 3" xfId="15623"/>
    <cellStyle name="Normal 3 3 8 3 2 4" xfId="15624"/>
    <cellStyle name="Normal 3 3 8 3 2 5" xfId="15625"/>
    <cellStyle name="Normal 3 3 8 3 3" xfId="15626"/>
    <cellStyle name="Normal 3 3 8 3 3 2" xfId="15627"/>
    <cellStyle name="Normal 3 3 8 3 3 3" xfId="15628"/>
    <cellStyle name="Normal 3 3 8 3 3 4" xfId="15629"/>
    <cellStyle name="Normal 3 3 8 3 4" xfId="15630"/>
    <cellStyle name="Normal 3 3 8 3 5" xfId="15631"/>
    <cellStyle name="Normal 3 3 8 3 6" xfId="15632"/>
    <cellStyle name="Normal 3 3 8 4" xfId="15633"/>
    <cellStyle name="Normal 3 3 8 5" xfId="15634"/>
    <cellStyle name="Normal 3 3 8 5 2" xfId="15635"/>
    <cellStyle name="Normal 3 3 8 5 2 2" xfId="15636"/>
    <cellStyle name="Normal 3 3 8 5 2 3" xfId="15637"/>
    <cellStyle name="Normal 3 3 8 5 2 4" xfId="15638"/>
    <cellStyle name="Normal 3 3 8 5 3" xfId="15639"/>
    <cellStyle name="Normal 3 3 8 5 4" xfId="15640"/>
    <cellStyle name="Normal 3 3 8 5 5" xfId="15641"/>
    <cellStyle name="Normal 3 3 8 6" xfId="15642"/>
    <cellStyle name="Normal 3 3 8 6 2" xfId="15643"/>
    <cellStyle name="Normal 3 3 8 6 3" xfId="15644"/>
    <cellStyle name="Normal 3 3 8 6 4" xfId="15645"/>
    <cellStyle name="Normal 3 3 8 7" xfId="15646"/>
    <cellStyle name="Normal 3 3 8 8" xfId="15647"/>
    <cellStyle name="Normal 3 3 8 9" xfId="15648"/>
    <cellStyle name="Normal 3 3 9" xfId="15649"/>
    <cellStyle name="Normal 3 3 9 2" xfId="15650"/>
    <cellStyle name="Normal 3 3 9 3" xfId="15651"/>
    <cellStyle name="Normal 3 3 9 3 2" xfId="15652"/>
    <cellStyle name="Normal 3 3 9 3 2 2" xfId="15653"/>
    <cellStyle name="Normal 3 3 9 3 2 3" xfId="15654"/>
    <cellStyle name="Normal 3 3 9 3 2 4" xfId="15655"/>
    <cellStyle name="Normal 3 3 9 3 3" xfId="15656"/>
    <cellStyle name="Normal 3 3 9 3 4" xfId="15657"/>
    <cellStyle name="Normal 3 3 9 3 5" xfId="15658"/>
    <cellStyle name="Normal 3 3 9 4" xfId="15659"/>
    <cellStyle name="Normal 3 3 9 5" xfId="15660"/>
    <cellStyle name="Normal 3 3 9 5 2" xfId="15661"/>
    <cellStyle name="Normal 3 3 9 5 3" xfId="15662"/>
    <cellStyle name="Normal 3 3 9 5 4" xfId="15663"/>
    <cellStyle name="Normal 3 3 9 6" xfId="15664"/>
    <cellStyle name="Normal 3 3 9 7" xfId="15665"/>
    <cellStyle name="Normal 3 3 9 8" xfId="15666"/>
    <cellStyle name="Normal 3 30" xfId="15667"/>
    <cellStyle name="Normal 3 30 2" xfId="15668"/>
    <cellStyle name="Normal 3 30 2 2" xfId="15669"/>
    <cellStyle name="Normal 3 30 2 2 2" xfId="15670"/>
    <cellStyle name="Normal 3 30 2 2 3" xfId="15671"/>
    <cellStyle name="Normal 3 30 2 2 4" xfId="15672"/>
    <cellStyle name="Normal 3 30 2 3" xfId="15673"/>
    <cellStyle name="Normal 3 30 2 4" xfId="15674"/>
    <cellStyle name="Normal 3 30 2 5" xfId="15675"/>
    <cellStyle name="Normal 3 30 3" xfId="15676"/>
    <cellStyle name="Normal 3 30 3 2" xfId="15677"/>
    <cellStyle name="Normal 3 30 3 3" xfId="15678"/>
    <cellStyle name="Normal 3 30 3 4" xfId="15679"/>
    <cellStyle name="Normal 3 30 4" xfId="15680"/>
    <cellStyle name="Normal 3 30 5" xfId="15681"/>
    <cellStyle name="Normal 3 30 6" xfId="15682"/>
    <cellStyle name="Normal 3 31" xfId="15683"/>
    <cellStyle name="Normal 3 31 2" xfId="15684"/>
    <cellStyle name="Normal 3 31 2 2" xfId="15685"/>
    <cellStyle name="Normal 3 31 2 2 2" xfId="15686"/>
    <cellStyle name="Normal 3 31 2 2 3" xfId="15687"/>
    <cellStyle name="Normal 3 31 2 2 4" xfId="15688"/>
    <cellStyle name="Normal 3 31 2 3" xfId="15689"/>
    <cellStyle name="Normal 3 31 2 4" xfId="15690"/>
    <cellStyle name="Normal 3 31 2 5" xfId="15691"/>
    <cellStyle name="Normal 3 31 3" xfId="15692"/>
    <cellStyle name="Normal 3 31 3 2" xfId="15693"/>
    <cellStyle name="Normal 3 31 3 3" xfId="15694"/>
    <cellStyle name="Normal 3 31 3 4" xfId="15695"/>
    <cellStyle name="Normal 3 31 4" xfId="15696"/>
    <cellStyle name="Normal 3 31 5" xfId="15697"/>
    <cellStyle name="Normal 3 31 6" xfId="15698"/>
    <cellStyle name="Normal 3 32" xfId="15699"/>
    <cellStyle name="Normal 3 32 2" xfId="15700"/>
    <cellStyle name="Normal 3 33" xfId="15701"/>
    <cellStyle name="Normal 3 33 2" xfId="15702"/>
    <cellStyle name="Normal 3 34" xfId="15703"/>
    <cellStyle name="Normal 3 34 2" xfId="15704"/>
    <cellStyle name="Normal 3 34 2 2" xfId="15705"/>
    <cellStyle name="Normal 3 34 2 3" xfId="15706"/>
    <cellStyle name="Normal 3 34 2 4" xfId="15707"/>
    <cellStyle name="Normal 3 34 3" xfId="15708"/>
    <cellStyle name="Normal 3 34 4" xfId="15709"/>
    <cellStyle name="Normal 3 34 5" xfId="15710"/>
    <cellStyle name="Normal 3 35" xfId="15711"/>
    <cellStyle name="Normal 3 35 2" xfId="15712"/>
    <cellStyle name="Normal 3 36" xfId="15713"/>
    <cellStyle name="Normal 3 36 2" xfId="15714"/>
    <cellStyle name="Normal 3 37" xfId="15715"/>
    <cellStyle name="Normal 3 37 2" xfId="15716"/>
    <cellStyle name="Normal 3 38" xfId="15717"/>
    <cellStyle name="Normal 3 38 2" xfId="15718"/>
    <cellStyle name="Normal 3 39" xfId="15719"/>
    <cellStyle name="Normal 3 39 2" xfId="15720"/>
    <cellStyle name="Normal 3 4" xfId="15721"/>
    <cellStyle name="Normal 3 4 10" xfId="15722"/>
    <cellStyle name="Normal 3 4 10 2" xfId="15723"/>
    <cellStyle name="Normal 3 4 11" xfId="15724"/>
    <cellStyle name="Normal 3 4 12" xfId="15725"/>
    <cellStyle name="Normal 3 4 12 2" xfId="15726"/>
    <cellStyle name="Normal 3 4 13" xfId="15727"/>
    <cellStyle name="Normal 3 4 13 2" xfId="15728"/>
    <cellStyle name="Normal 3 4 13 2 2" xfId="15729"/>
    <cellStyle name="Normal 3 4 13 2 3" xfId="15730"/>
    <cellStyle name="Normal 3 4 13 2 4" xfId="15731"/>
    <cellStyle name="Normal 3 4 14" xfId="15732"/>
    <cellStyle name="Normal 3 4 14 2" xfId="15733"/>
    <cellStyle name="Normal 3 4 14 2 2" xfId="15734"/>
    <cellStyle name="Normal 3 4 14 2 3" xfId="15735"/>
    <cellStyle name="Normal 3 4 14 2 4" xfId="15736"/>
    <cellStyle name="Normal 3 4 14 3" xfId="15737"/>
    <cellStyle name="Normal 3 4 14 4" xfId="15738"/>
    <cellStyle name="Normal 3 4 14 5" xfId="15739"/>
    <cellStyle name="Normal 3 4 15" xfId="15740"/>
    <cellStyle name="Normal 3 4 16" xfId="15741"/>
    <cellStyle name="Normal 3 4 17" xfId="15742"/>
    <cellStyle name="Normal 3 4 2" xfId="15743"/>
    <cellStyle name="Normal 3 4 2 10" xfId="15744"/>
    <cellStyle name="Normal 3 4 2 11" xfId="15745"/>
    <cellStyle name="Normal 3 4 2 2" xfId="15746"/>
    <cellStyle name="Normal 3 4 2 2 2" xfId="15747"/>
    <cellStyle name="Normal 3 4 2 2 2 2" xfId="15748"/>
    <cellStyle name="Normal 3 4 2 2 2 2 2" xfId="15749"/>
    <cellStyle name="Normal 3 4 2 2 2 2 2 2" xfId="15750"/>
    <cellStyle name="Normal 3 4 2 2 2 2 2 2 2" xfId="15751"/>
    <cellStyle name="Normal 3 4 2 2 2 2 2 2 3" xfId="15752"/>
    <cellStyle name="Normal 3 4 2 2 2 2 2 2 4" xfId="15753"/>
    <cellStyle name="Normal 3 4 2 2 2 2 2 3" xfId="15754"/>
    <cellStyle name="Normal 3 4 2 2 2 2 2 4" xfId="15755"/>
    <cellStyle name="Normal 3 4 2 2 2 2 2 5" xfId="15756"/>
    <cellStyle name="Normal 3 4 2 2 2 2 3" xfId="15757"/>
    <cellStyle name="Normal 3 4 2 2 2 2 3 2" xfId="15758"/>
    <cellStyle name="Normal 3 4 2 2 2 2 3 3" xfId="15759"/>
    <cellStyle name="Normal 3 4 2 2 2 2 3 4" xfId="15760"/>
    <cellStyle name="Normal 3 4 2 2 2 2 4" xfId="15761"/>
    <cellStyle name="Normal 3 4 2 2 2 2 5" xfId="15762"/>
    <cellStyle name="Normal 3 4 2 2 2 2 6" xfId="15763"/>
    <cellStyle name="Normal 3 4 2 2 2 3" xfId="15764"/>
    <cellStyle name="Normal 3 4 2 2 2 3 2" xfId="15765"/>
    <cellStyle name="Normal 3 4 2 2 2 3 2 2" xfId="15766"/>
    <cellStyle name="Normal 3 4 2 2 2 3 2 2 2" xfId="15767"/>
    <cellStyle name="Normal 3 4 2 2 2 3 2 2 3" xfId="15768"/>
    <cellStyle name="Normal 3 4 2 2 2 3 2 2 4" xfId="15769"/>
    <cellStyle name="Normal 3 4 2 2 2 3 2 3" xfId="15770"/>
    <cellStyle name="Normal 3 4 2 2 2 3 2 4" xfId="15771"/>
    <cellStyle name="Normal 3 4 2 2 2 3 2 5" xfId="15772"/>
    <cellStyle name="Normal 3 4 2 2 2 3 3" xfId="15773"/>
    <cellStyle name="Normal 3 4 2 2 2 3 3 2" xfId="15774"/>
    <cellStyle name="Normal 3 4 2 2 2 3 3 3" xfId="15775"/>
    <cellStyle name="Normal 3 4 2 2 2 3 3 4" xfId="15776"/>
    <cellStyle name="Normal 3 4 2 2 2 3 4" xfId="15777"/>
    <cellStyle name="Normal 3 4 2 2 2 3 5" xfId="15778"/>
    <cellStyle name="Normal 3 4 2 2 2 3 6" xfId="15779"/>
    <cellStyle name="Normal 3 4 2 2 2 4" xfId="15780"/>
    <cellStyle name="Normal 3 4 2 2 2 4 2" xfId="15781"/>
    <cellStyle name="Normal 3 4 2 2 2 4 2 2" xfId="15782"/>
    <cellStyle name="Normal 3 4 2 2 2 4 2 3" xfId="15783"/>
    <cellStyle name="Normal 3 4 2 2 2 4 2 4" xfId="15784"/>
    <cellStyle name="Normal 3 4 2 2 2 4 3" xfId="15785"/>
    <cellStyle name="Normal 3 4 2 2 2 4 4" xfId="15786"/>
    <cellStyle name="Normal 3 4 2 2 2 4 5" xfId="15787"/>
    <cellStyle name="Normal 3 4 2 2 2 5" xfId="15788"/>
    <cellStyle name="Normal 3 4 2 2 2 5 2" xfId="15789"/>
    <cellStyle name="Normal 3 4 2 2 2 5 3" xfId="15790"/>
    <cellStyle name="Normal 3 4 2 2 2 5 4" xfId="15791"/>
    <cellStyle name="Normal 3 4 2 2 2 6" xfId="15792"/>
    <cellStyle name="Normal 3 4 2 2 2 7" xfId="15793"/>
    <cellStyle name="Normal 3 4 2 2 2 8" xfId="15794"/>
    <cellStyle name="Normal 3 4 2 2 3" xfId="15795"/>
    <cellStyle name="Normal 3 4 2 2 3 2" xfId="15796"/>
    <cellStyle name="Normal 3 4 2 2 3 2 2" xfId="15797"/>
    <cellStyle name="Normal 3 4 2 2 3 2 2 2" xfId="15798"/>
    <cellStyle name="Normal 3 4 2 2 3 2 2 3" xfId="15799"/>
    <cellStyle name="Normal 3 4 2 2 3 2 2 4" xfId="15800"/>
    <cellStyle name="Normal 3 4 2 2 3 2 3" xfId="15801"/>
    <cellStyle name="Normal 3 4 2 2 3 2 3 2" xfId="15802"/>
    <cellStyle name="Normal 3 4 2 2 3 2 3 3" xfId="15803"/>
    <cellStyle name="Normal 3 4 2 2 3 2 3 4" xfId="15804"/>
    <cellStyle name="Normal 3 4 2 2 3 2 4" xfId="15805"/>
    <cellStyle name="Normal 3 4 2 2 3 2 5" xfId="15806"/>
    <cellStyle name="Normal 3 4 2 2 3 2 6" xfId="15807"/>
    <cellStyle name="Normal 3 4 2 2 3 3" xfId="15808"/>
    <cellStyle name="Normal 3 4 2 2 3 3 2" xfId="15809"/>
    <cellStyle name="Normal 3 4 2 2 3 3 3" xfId="15810"/>
    <cellStyle name="Normal 3 4 2 2 3 3 4" xfId="15811"/>
    <cellStyle name="Normal 3 4 2 2 3 4" xfId="15812"/>
    <cellStyle name="Normal 3 4 2 2 3 4 2" xfId="15813"/>
    <cellStyle name="Normal 3 4 2 2 3 4 3" xfId="15814"/>
    <cellStyle name="Normal 3 4 2 2 3 4 4" xfId="15815"/>
    <cellStyle name="Normal 3 4 2 2 3 5" xfId="15816"/>
    <cellStyle name="Normal 3 4 2 2 3 6" xfId="15817"/>
    <cellStyle name="Normal 3 4 2 2 3 7" xfId="15818"/>
    <cellStyle name="Normal 3 4 2 2 4" xfId="15819"/>
    <cellStyle name="Normal 3 4 2 2 4 2" xfId="15820"/>
    <cellStyle name="Normal 3 4 2 2 4 2 2" xfId="15821"/>
    <cellStyle name="Normal 3 4 2 2 4 2 2 2" xfId="15822"/>
    <cellStyle name="Normal 3 4 2 2 4 2 2 3" xfId="15823"/>
    <cellStyle name="Normal 3 4 2 2 4 2 2 4" xfId="15824"/>
    <cellStyle name="Normal 3 4 2 2 4 2 3" xfId="15825"/>
    <cellStyle name="Normal 3 4 2 2 4 2 4" xfId="15826"/>
    <cellStyle name="Normal 3 4 2 2 4 2 5" xfId="15827"/>
    <cellStyle name="Normal 3 4 2 2 4 3" xfId="15828"/>
    <cellStyle name="Normal 3 4 2 2 4 3 2" xfId="15829"/>
    <cellStyle name="Normal 3 4 2 2 4 3 3" xfId="15830"/>
    <cellStyle name="Normal 3 4 2 2 4 3 4" xfId="15831"/>
    <cellStyle name="Normal 3 4 2 2 4 4" xfId="15832"/>
    <cellStyle name="Normal 3 4 2 2 4 5" xfId="15833"/>
    <cellStyle name="Normal 3 4 2 2 4 6" xfId="15834"/>
    <cellStyle name="Normal 3 4 2 2 5" xfId="15835"/>
    <cellStyle name="Normal 3 4 2 2 5 2" xfId="15836"/>
    <cellStyle name="Normal 3 4 2 2 5 2 2" xfId="15837"/>
    <cellStyle name="Normal 3 4 2 2 5 2 3" xfId="15838"/>
    <cellStyle name="Normal 3 4 2 2 5 2 4" xfId="15839"/>
    <cellStyle name="Normal 3 4 2 2 5 3" xfId="15840"/>
    <cellStyle name="Normal 3 4 2 2 5 4" xfId="15841"/>
    <cellStyle name="Normal 3 4 2 2 5 5" xfId="15842"/>
    <cellStyle name="Normal 3 4 2 2 6" xfId="15843"/>
    <cellStyle name="Normal 3 4 2 2 6 2" xfId="15844"/>
    <cellStyle name="Normal 3 4 2 2 6 3" xfId="15845"/>
    <cellStyle name="Normal 3 4 2 2 6 4" xfId="15846"/>
    <cellStyle name="Normal 3 4 2 2 7" xfId="15847"/>
    <cellStyle name="Normal 3 4 2 2 8" xfId="15848"/>
    <cellStyle name="Normal 3 4 2 2 9" xfId="15849"/>
    <cellStyle name="Normal 3 4 2 3" xfId="15850"/>
    <cellStyle name="Normal 3 4 2 3 2" xfId="15851"/>
    <cellStyle name="Normal 3 4 2 3 2 2" xfId="15852"/>
    <cellStyle name="Normal 3 4 2 3 2 2 2" xfId="15853"/>
    <cellStyle name="Normal 3 4 2 3 2 2 2 2" xfId="15854"/>
    <cellStyle name="Normal 3 4 2 3 2 2 2 3" xfId="15855"/>
    <cellStyle name="Normal 3 4 2 3 2 2 2 4" xfId="15856"/>
    <cellStyle name="Normal 3 4 2 3 2 2 3" xfId="15857"/>
    <cellStyle name="Normal 3 4 2 3 2 2 3 2" xfId="15858"/>
    <cellStyle name="Normal 3 4 2 3 2 2 3 3" xfId="15859"/>
    <cellStyle name="Normal 3 4 2 3 2 2 3 4" xfId="15860"/>
    <cellStyle name="Normal 3 4 2 3 2 2 4" xfId="15861"/>
    <cellStyle name="Normal 3 4 2 3 2 2 5" xfId="15862"/>
    <cellStyle name="Normal 3 4 2 3 2 2 6" xfId="15863"/>
    <cellStyle name="Normal 3 4 2 3 2 3" xfId="15864"/>
    <cellStyle name="Normal 3 4 2 3 2 3 2" xfId="15865"/>
    <cellStyle name="Normal 3 4 2 3 2 3 3" xfId="15866"/>
    <cellStyle name="Normal 3 4 2 3 2 3 4" xfId="15867"/>
    <cellStyle name="Normal 3 4 2 3 2 4" xfId="15868"/>
    <cellStyle name="Normal 3 4 2 3 2 4 2" xfId="15869"/>
    <cellStyle name="Normal 3 4 2 3 2 4 3" xfId="15870"/>
    <cellStyle name="Normal 3 4 2 3 2 4 4" xfId="15871"/>
    <cellStyle name="Normal 3 4 2 3 2 5" xfId="15872"/>
    <cellStyle name="Normal 3 4 2 3 2 6" xfId="15873"/>
    <cellStyle name="Normal 3 4 2 3 2 7" xfId="15874"/>
    <cellStyle name="Normal 3 4 2 3 3" xfId="15875"/>
    <cellStyle name="Normal 3 4 2 3 3 2" xfId="15876"/>
    <cellStyle name="Normal 3 4 2 3 3 2 2" xfId="15877"/>
    <cellStyle name="Normal 3 4 2 3 3 2 2 2" xfId="15878"/>
    <cellStyle name="Normal 3 4 2 3 3 2 2 3" xfId="15879"/>
    <cellStyle name="Normal 3 4 2 3 3 2 2 4" xfId="15880"/>
    <cellStyle name="Normal 3 4 2 3 3 2 3" xfId="15881"/>
    <cellStyle name="Normal 3 4 2 3 3 2 3 2" xfId="15882"/>
    <cellStyle name="Normal 3 4 2 3 3 2 3 3" xfId="15883"/>
    <cellStyle name="Normal 3 4 2 3 3 2 3 4" xfId="15884"/>
    <cellStyle name="Normal 3 4 2 3 3 2 4" xfId="15885"/>
    <cellStyle name="Normal 3 4 2 3 3 2 5" xfId="15886"/>
    <cellStyle name="Normal 3 4 2 3 3 2 6" xfId="15887"/>
    <cellStyle name="Normal 3 4 2 3 3 3" xfId="15888"/>
    <cellStyle name="Normal 3 4 2 3 3 3 2" xfId="15889"/>
    <cellStyle name="Normal 3 4 2 3 3 3 3" xfId="15890"/>
    <cellStyle name="Normal 3 4 2 3 3 3 4" xfId="15891"/>
    <cellStyle name="Normal 3 4 2 3 3 4" xfId="15892"/>
    <cellStyle name="Normal 3 4 2 3 3 4 2" xfId="15893"/>
    <cellStyle name="Normal 3 4 2 3 3 4 3" xfId="15894"/>
    <cellStyle name="Normal 3 4 2 3 3 4 4" xfId="15895"/>
    <cellStyle name="Normal 3 4 2 3 3 5" xfId="15896"/>
    <cellStyle name="Normal 3 4 2 3 3 6" xfId="15897"/>
    <cellStyle name="Normal 3 4 2 3 3 7" xfId="15898"/>
    <cellStyle name="Normal 3 4 2 3 4" xfId="15899"/>
    <cellStyle name="Normal 3 4 2 3 4 2" xfId="15900"/>
    <cellStyle name="Normal 3 4 2 3 4 2 2" xfId="15901"/>
    <cellStyle name="Normal 3 4 2 3 4 2 3" xfId="15902"/>
    <cellStyle name="Normal 3 4 2 3 4 2 4" xfId="15903"/>
    <cellStyle name="Normal 3 4 2 3 4 3" xfId="15904"/>
    <cellStyle name="Normal 3 4 2 3 4 3 2" xfId="15905"/>
    <cellStyle name="Normal 3 4 2 3 4 3 3" xfId="15906"/>
    <cellStyle name="Normal 3 4 2 3 4 3 4" xfId="15907"/>
    <cellStyle name="Normal 3 4 2 3 4 4" xfId="15908"/>
    <cellStyle name="Normal 3 4 2 3 4 5" xfId="15909"/>
    <cellStyle name="Normal 3 4 2 3 4 6" xfId="15910"/>
    <cellStyle name="Normal 3 4 2 3 5" xfId="15911"/>
    <cellStyle name="Normal 3 4 2 3 5 2" xfId="15912"/>
    <cellStyle name="Normal 3 4 2 3 5 3" xfId="15913"/>
    <cellStyle name="Normal 3 4 2 3 5 4" xfId="15914"/>
    <cellStyle name="Normal 3 4 2 3 6" xfId="15915"/>
    <cellStyle name="Normal 3 4 2 3 6 2" xfId="15916"/>
    <cellStyle name="Normal 3 4 2 3 6 3" xfId="15917"/>
    <cellStyle name="Normal 3 4 2 3 6 4" xfId="15918"/>
    <cellStyle name="Normal 3 4 2 3 7" xfId="15919"/>
    <cellStyle name="Normal 3 4 2 3 8" xfId="15920"/>
    <cellStyle name="Normal 3 4 2 3 9" xfId="15921"/>
    <cellStyle name="Normal 3 4 2 4" xfId="15922"/>
    <cellStyle name="Normal 3 4 2 4 2" xfId="15923"/>
    <cellStyle name="Normal 3 4 2 4 2 2" xfId="15924"/>
    <cellStyle name="Normal 3 4 2 4 2 2 2" xfId="15925"/>
    <cellStyle name="Normal 3 4 2 4 2 2 3" xfId="15926"/>
    <cellStyle name="Normal 3 4 2 4 2 2 4" xfId="15927"/>
    <cellStyle name="Normal 3 4 2 4 2 3" xfId="15928"/>
    <cellStyle name="Normal 3 4 2 4 2 3 2" xfId="15929"/>
    <cellStyle name="Normal 3 4 2 4 2 3 3" xfId="15930"/>
    <cellStyle name="Normal 3 4 2 4 2 3 4" xfId="15931"/>
    <cellStyle name="Normal 3 4 2 4 2 4" xfId="15932"/>
    <cellStyle name="Normal 3 4 2 4 2 5" xfId="15933"/>
    <cellStyle name="Normal 3 4 2 4 2 6" xfId="15934"/>
    <cellStyle name="Normal 3 4 2 4 3" xfId="15935"/>
    <cellStyle name="Normal 3 4 2 4 3 2" xfId="15936"/>
    <cellStyle name="Normal 3 4 2 4 3 3" xfId="15937"/>
    <cellStyle name="Normal 3 4 2 4 3 4" xfId="15938"/>
    <cellStyle name="Normal 3 4 2 4 4" xfId="15939"/>
    <cellStyle name="Normal 3 4 2 4 4 2" xfId="15940"/>
    <cellStyle name="Normal 3 4 2 4 4 3" xfId="15941"/>
    <cellStyle name="Normal 3 4 2 4 4 4" xfId="15942"/>
    <cellStyle name="Normal 3 4 2 4 5" xfId="15943"/>
    <cellStyle name="Normal 3 4 2 4 6" xfId="15944"/>
    <cellStyle name="Normal 3 4 2 4 7" xfId="15945"/>
    <cellStyle name="Normal 3 4 2 5" xfId="15946"/>
    <cellStyle name="Normal 3 4 2 5 2" xfId="15947"/>
    <cellStyle name="Normal 3 4 2 5 2 2" xfId="15948"/>
    <cellStyle name="Normal 3 4 2 5 2 2 2" xfId="15949"/>
    <cellStyle name="Normal 3 4 2 5 2 2 3" xfId="15950"/>
    <cellStyle name="Normal 3 4 2 5 2 2 4" xfId="15951"/>
    <cellStyle name="Normal 3 4 2 5 2 3" xfId="15952"/>
    <cellStyle name="Normal 3 4 2 5 2 3 2" xfId="15953"/>
    <cellStyle name="Normal 3 4 2 5 2 3 3" xfId="15954"/>
    <cellStyle name="Normal 3 4 2 5 2 3 4" xfId="15955"/>
    <cellStyle name="Normal 3 4 2 5 2 4" xfId="15956"/>
    <cellStyle name="Normal 3 4 2 5 2 5" xfId="15957"/>
    <cellStyle name="Normal 3 4 2 5 2 6" xfId="15958"/>
    <cellStyle name="Normal 3 4 2 5 3" xfId="15959"/>
    <cellStyle name="Normal 3 4 2 5 3 2" xfId="15960"/>
    <cellStyle name="Normal 3 4 2 5 3 3" xfId="15961"/>
    <cellStyle name="Normal 3 4 2 5 3 4" xfId="15962"/>
    <cellStyle name="Normal 3 4 2 5 4" xfId="15963"/>
    <cellStyle name="Normal 3 4 2 5 4 2" xfId="15964"/>
    <cellStyle name="Normal 3 4 2 5 4 3" xfId="15965"/>
    <cellStyle name="Normal 3 4 2 5 4 4" xfId="15966"/>
    <cellStyle name="Normal 3 4 2 5 5" xfId="15967"/>
    <cellStyle name="Normal 3 4 2 5 6" xfId="15968"/>
    <cellStyle name="Normal 3 4 2 5 7" xfId="15969"/>
    <cellStyle name="Normal 3 4 2 6" xfId="15970"/>
    <cellStyle name="Normal 3 4 2 6 2" xfId="15971"/>
    <cellStyle name="Normal 3 4 2 6 2 2" xfId="15972"/>
    <cellStyle name="Normal 3 4 2 6 2 3" xfId="15973"/>
    <cellStyle name="Normal 3 4 2 6 2 4" xfId="15974"/>
    <cellStyle name="Normal 3 4 2 6 3" xfId="15975"/>
    <cellStyle name="Normal 3 4 2 6 3 2" xfId="15976"/>
    <cellStyle name="Normal 3 4 2 6 3 3" xfId="15977"/>
    <cellStyle name="Normal 3 4 2 6 3 4" xfId="15978"/>
    <cellStyle name="Normal 3 4 2 7" xfId="15979"/>
    <cellStyle name="Normal 3 4 2 7 2" xfId="15980"/>
    <cellStyle name="Normal 3 4 2 7 2 2" xfId="15981"/>
    <cellStyle name="Normal 3 4 2 7 2 3" xfId="15982"/>
    <cellStyle name="Normal 3 4 2 7 2 4" xfId="15983"/>
    <cellStyle name="Normal 3 4 2 7 3" xfId="15984"/>
    <cellStyle name="Normal 3 4 2 7 4" xfId="15985"/>
    <cellStyle name="Normal 3 4 2 7 5" xfId="15986"/>
    <cellStyle name="Normal 3 4 2 8" xfId="15987"/>
    <cellStyle name="Normal 3 4 2 8 2" xfId="15988"/>
    <cellStyle name="Normal 3 4 2 8 3" xfId="15989"/>
    <cellStyle name="Normal 3 4 2 8 4" xfId="15990"/>
    <cellStyle name="Normal 3 4 2 9" xfId="15991"/>
    <cellStyle name="Normal 3 4 3" xfId="15992"/>
    <cellStyle name="Normal 3 4 3 10" xfId="15993"/>
    <cellStyle name="Normal 3 4 3 11" xfId="15994"/>
    <cellStyle name="Normal 3 4 3 2" xfId="15995"/>
    <cellStyle name="Normal 3 4 3 2 2" xfId="15996"/>
    <cellStyle name="Normal 3 4 3 2 2 2" xfId="15997"/>
    <cellStyle name="Normal 3 4 3 2 2 2 2" xfId="15998"/>
    <cellStyle name="Normal 3 4 3 2 2 2 2 2" xfId="15999"/>
    <cellStyle name="Normal 3 4 3 2 2 2 2 3" xfId="16000"/>
    <cellStyle name="Normal 3 4 3 2 2 2 2 4" xfId="16001"/>
    <cellStyle name="Normal 3 4 3 2 2 2 3" xfId="16002"/>
    <cellStyle name="Normal 3 4 3 2 2 2 3 2" xfId="16003"/>
    <cellStyle name="Normal 3 4 3 2 2 2 3 3" xfId="16004"/>
    <cellStyle name="Normal 3 4 3 2 2 2 3 4" xfId="16005"/>
    <cellStyle name="Normal 3 4 3 2 2 2 4" xfId="16006"/>
    <cellStyle name="Normal 3 4 3 2 2 2 5" xfId="16007"/>
    <cellStyle name="Normal 3 4 3 2 2 2 6" xfId="16008"/>
    <cellStyle name="Normal 3 4 3 2 2 3" xfId="16009"/>
    <cellStyle name="Normal 3 4 3 2 2 3 2" xfId="16010"/>
    <cellStyle name="Normal 3 4 3 2 2 3 3" xfId="16011"/>
    <cellStyle name="Normal 3 4 3 2 2 3 4" xfId="16012"/>
    <cellStyle name="Normal 3 4 3 2 2 4" xfId="16013"/>
    <cellStyle name="Normal 3 4 3 2 2 4 2" xfId="16014"/>
    <cellStyle name="Normal 3 4 3 2 2 4 3" xfId="16015"/>
    <cellStyle name="Normal 3 4 3 2 2 4 4" xfId="16016"/>
    <cellStyle name="Normal 3 4 3 2 2 5" xfId="16017"/>
    <cellStyle name="Normal 3 4 3 2 2 6" xfId="16018"/>
    <cellStyle name="Normal 3 4 3 2 2 7" xfId="16019"/>
    <cellStyle name="Normal 3 4 3 2 3" xfId="16020"/>
    <cellStyle name="Normal 3 4 3 2 3 2" xfId="16021"/>
    <cellStyle name="Normal 3 4 3 2 3 2 2" xfId="16022"/>
    <cellStyle name="Normal 3 4 3 2 3 2 2 2" xfId="16023"/>
    <cellStyle name="Normal 3 4 3 2 3 2 2 3" xfId="16024"/>
    <cellStyle name="Normal 3 4 3 2 3 2 2 4" xfId="16025"/>
    <cellStyle name="Normal 3 4 3 2 3 2 3" xfId="16026"/>
    <cellStyle name="Normal 3 4 3 2 3 2 3 2" xfId="16027"/>
    <cellStyle name="Normal 3 4 3 2 3 2 3 3" xfId="16028"/>
    <cellStyle name="Normal 3 4 3 2 3 2 3 4" xfId="16029"/>
    <cellStyle name="Normal 3 4 3 2 3 2 4" xfId="16030"/>
    <cellStyle name="Normal 3 4 3 2 3 2 5" xfId="16031"/>
    <cellStyle name="Normal 3 4 3 2 3 2 6" xfId="16032"/>
    <cellStyle name="Normal 3 4 3 2 3 3" xfId="16033"/>
    <cellStyle name="Normal 3 4 3 2 3 3 2" xfId="16034"/>
    <cellStyle name="Normal 3 4 3 2 3 3 3" xfId="16035"/>
    <cellStyle name="Normal 3 4 3 2 3 3 4" xfId="16036"/>
    <cellStyle name="Normal 3 4 3 2 3 4" xfId="16037"/>
    <cellStyle name="Normal 3 4 3 2 3 4 2" xfId="16038"/>
    <cellStyle name="Normal 3 4 3 2 3 4 3" xfId="16039"/>
    <cellStyle name="Normal 3 4 3 2 3 4 4" xfId="16040"/>
    <cellStyle name="Normal 3 4 3 2 3 5" xfId="16041"/>
    <cellStyle name="Normal 3 4 3 2 3 6" xfId="16042"/>
    <cellStyle name="Normal 3 4 3 2 3 7" xfId="16043"/>
    <cellStyle name="Normal 3 4 3 2 4" xfId="16044"/>
    <cellStyle name="Normal 3 4 3 2 4 2" xfId="16045"/>
    <cellStyle name="Normal 3 4 3 2 4 2 2" xfId="16046"/>
    <cellStyle name="Normal 3 4 3 2 4 2 3" xfId="16047"/>
    <cellStyle name="Normal 3 4 3 2 4 2 4" xfId="16048"/>
    <cellStyle name="Normal 3 4 3 2 4 3" xfId="16049"/>
    <cellStyle name="Normal 3 4 3 2 4 3 2" xfId="16050"/>
    <cellStyle name="Normal 3 4 3 2 4 3 3" xfId="16051"/>
    <cellStyle name="Normal 3 4 3 2 4 3 4" xfId="16052"/>
    <cellStyle name="Normal 3 4 3 2 4 4" xfId="16053"/>
    <cellStyle name="Normal 3 4 3 2 4 5" xfId="16054"/>
    <cellStyle name="Normal 3 4 3 2 4 6" xfId="16055"/>
    <cellStyle name="Normal 3 4 3 2 5" xfId="16056"/>
    <cellStyle name="Normal 3 4 3 2 5 2" xfId="16057"/>
    <cellStyle name="Normal 3 4 3 2 5 3" xfId="16058"/>
    <cellStyle name="Normal 3 4 3 2 5 4" xfId="16059"/>
    <cellStyle name="Normal 3 4 3 2 6" xfId="16060"/>
    <cellStyle name="Normal 3 4 3 2 6 2" xfId="16061"/>
    <cellStyle name="Normal 3 4 3 2 6 3" xfId="16062"/>
    <cellStyle name="Normal 3 4 3 2 6 4" xfId="16063"/>
    <cellStyle name="Normal 3 4 3 2 7" xfId="16064"/>
    <cellStyle name="Normal 3 4 3 2 8" xfId="16065"/>
    <cellStyle name="Normal 3 4 3 2 9" xfId="16066"/>
    <cellStyle name="Normal 3 4 3 3" xfId="16067"/>
    <cellStyle name="Normal 3 4 3 3 2" xfId="16068"/>
    <cellStyle name="Normal 3 4 3 3 2 2" xfId="16069"/>
    <cellStyle name="Normal 3 4 3 3 2 2 2" xfId="16070"/>
    <cellStyle name="Normal 3 4 3 3 2 2 2 2" xfId="16071"/>
    <cellStyle name="Normal 3 4 3 3 2 2 2 3" xfId="16072"/>
    <cellStyle name="Normal 3 4 3 3 2 2 2 4" xfId="16073"/>
    <cellStyle name="Normal 3 4 3 3 2 2 3" xfId="16074"/>
    <cellStyle name="Normal 3 4 3 3 2 2 4" xfId="16075"/>
    <cellStyle name="Normal 3 4 3 3 2 2 5" xfId="16076"/>
    <cellStyle name="Normal 3 4 3 3 2 3" xfId="16077"/>
    <cellStyle name="Normal 3 4 3 3 2 3 2" xfId="16078"/>
    <cellStyle name="Normal 3 4 3 3 2 3 3" xfId="16079"/>
    <cellStyle name="Normal 3 4 3 3 2 3 4" xfId="16080"/>
    <cellStyle name="Normal 3 4 3 3 2 4" xfId="16081"/>
    <cellStyle name="Normal 3 4 3 3 2 4 2" xfId="16082"/>
    <cellStyle name="Normal 3 4 3 3 2 4 3" xfId="16083"/>
    <cellStyle name="Normal 3 4 3 3 2 4 4" xfId="16084"/>
    <cellStyle name="Normal 3 4 3 3 2 5" xfId="16085"/>
    <cellStyle name="Normal 3 4 3 3 2 6" xfId="16086"/>
    <cellStyle name="Normal 3 4 3 3 2 7" xfId="16087"/>
    <cellStyle name="Normal 3 4 3 3 3" xfId="16088"/>
    <cellStyle name="Normal 3 4 3 3 3 2" xfId="16089"/>
    <cellStyle name="Normal 3 4 3 3 3 2 2" xfId="16090"/>
    <cellStyle name="Normal 3 4 3 3 3 2 2 2" xfId="16091"/>
    <cellStyle name="Normal 3 4 3 3 3 2 2 3" xfId="16092"/>
    <cellStyle name="Normal 3 4 3 3 3 2 2 4" xfId="16093"/>
    <cellStyle name="Normal 3 4 3 3 3 2 3" xfId="16094"/>
    <cellStyle name="Normal 3 4 3 3 3 2 4" xfId="16095"/>
    <cellStyle name="Normal 3 4 3 3 3 2 5" xfId="16096"/>
    <cellStyle name="Normal 3 4 3 3 3 3" xfId="16097"/>
    <cellStyle name="Normal 3 4 3 3 3 3 2" xfId="16098"/>
    <cellStyle name="Normal 3 4 3 3 3 3 3" xfId="16099"/>
    <cellStyle name="Normal 3 4 3 3 3 3 4" xfId="16100"/>
    <cellStyle name="Normal 3 4 3 3 3 4" xfId="16101"/>
    <cellStyle name="Normal 3 4 3 3 3 5" xfId="16102"/>
    <cellStyle name="Normal 3 4 3 3 3 6" xfId="16103"/>
    <cellStyle name="Normal 3 4 3 3 4" xfId="16104"/>
    <cellStyle name="Normal 3 4 3 3 4 2" xfId="16105"/>
    <cellStyle name="Normal 3 4 3 3 4 2 2" xfId="16106"/>
    <cellStyle name="Normal 3 4 3 3 4 2 3" xfId="16107"/>
    <cellStyle name="Normal 3 4 3 3 4 2 4" xfId="16108"/>
    <cellStyle name="Normal 3 4 3 3 4 3" xfId="16109"/>
    <cellStyle name="Normal 3 4 3 3 4 4" xfId="16110"/>
    <cellStyle name="Normal 3 4 3 3 4 5" xfId="16111"/>
    <cellStyle name="Normal 3 4 3 3 5" xfId="16112"/>
    <cellStyle name="Normal 3 4 3 3 5 2" xfId="16113"/>
    <cellStyle name="Normal 3 4 3 3 5 3" xfId="16114"/>
    <cellStyle name="Normal 3 4 3 3 5 4" xfId="16115"/>
    <cellStyle name="Normal 3 4 3 3 6" xfId="16116"/>
    <cellStyle name="Normal 3 4 3 3 6 2" xfId="16117"/>
    <cellStyle name="Normal 3 4 3 3 6 3" xfId="16118"/>
    <cellStyle name="Normal 3 4 3 3 6 4" xfId="16119"/>
    <cellStyle name="Normal 3 4 3 3 7" xfId="16120"/>
    <cellStyle name="Normal 3 4 3 3 8" xfId="16121"/>
    <cellStyle name="Normal 3 4 3 3 9" xfId="16122"/>
    <cellStyle name="Normal 3 4 3 4" xfId="16123"/>
    <cellStyle name="Normal 3 4 3 4 2" xfId="16124"/>
    <cellStyle name="Normal 3 4 3 4 2 2" xfId="16125"/>
    <cellStyle name="Normal 3 4 3 4 2 2 2" xfId="16126"/>
    <cellStyle name="Normal 3 4 3 4 2 2 3" xfId="16127"/>
    <cellStyle name="Normal 3 4 3 4 2 2 4" xfId="16128"/>
    <cellStyle name="Normal 3 4 3 4 2 3" xfId="16129"/>
    <cellStyle name="Normal 3 4 3 4 2 3 2" xfId="16130"/>
    <cellStyle name="Normal 3 4 3 4 2 3 3" xfId="16131"/>
    <cellStyle name="Normal 3 4 3 4 2 3 4" xfId="16132"/>
    <cellStyle name="Normal 3 4 3 4 2 4" xfId="16133"/>
    <cellStyle name="Normal 3 4 3 4 2 5" xfId="16134"/>
    <cellStyle name="Normal 3 4 3 4 2 6" xfId="16135"/>
    <cellStyle name="Normal 3 4 3 4 3" xfId="16136"/>
    <cellStyle name="Normal 3 4 3 4 3 2" xfId="16137"/>
    <cellStyle name="Normal 3 4 3 4 3 3" xfId="16138"/>
    <cellStyle name="Normal 3 4 3 4 3 4" xfId="16139"/>
    <cellStyle name="Normal 3 4 3 4 4" xfId="16140"/>
    <cellStyle name="Normal 3 4 3 4 4 2" xfId="16141"/>
    <cellStyle name="Normal 3 4 3 4 4 3" xfId="16142"/>
    <cellStyle name="Normal 3 4 3 4 4 4" xfId="16143"/>
    <cellStyle name="Normal 3 4 3 4 5" xfId="16144"/>
    <cellStyle name="Normal 3 4 3 4 6" xfId="16145"/>
    <cellStyle name="Normal 3 4 3 4 7" xfId="16146"/>
    <cellStyle name="Normal 3 4 3 5" xfId="16147"/>
    <cellStyle name="Normal 3 4 3 5 2" xfId="16148"/>
    <cellStyle name="Normal 3 4 3 5 2 2" xfId="16149"/>
    <cellStyle name="Normal 3 4 3 5 2 2 2" xfId="16150"/>
    <cellStyle name="Normal 3 4 3 5 2 2 3" xfId="16151"/>
    <cellStyle name="Normal 3 4 3 5 2 2 4" xfId="16152"/>
    <cellStyle name="Normal 3 4 3 5 2 3" xfId="16153"/>
    <cellStyle name="Normal 3 4 3 5 2 4" xfId="16154"/>
    <cellStyle name="Normal 3 4 3 5 2 5" xfId="16155"/>
    <cellStyle name="Normal 3 4 3 5 3" xfId="16156"/>
    <cellStyle name="Normal 3 4 3 5 3 2" xfId="16157"/>
    <cellStyle name="Normal 3 4 3 5 3 3" xfId="16158"/>
    <cellStyle name="Normal 3 4 3 5 3 4" xfId="16159"/>
    <cellStyle name="Normal 3 4 3 5 4" xfId="16160"/>
    <cellStyle name="Normal 3 4 3 5 4 2" xfId="16161"/>
    <cellStyle name="Normal 3 4 3 5 4 3" xfId="16162"/>
    <cellStyle name="Normal 3 4 3 5 4 4" xfId="16163"/>
    <cellStyle name="Normal 3 4 3 6" xfId="16164"/>
    <cellStyle name="Normal 3 4 3 6 2" xfId="16165"/>
    <cellStyle name="Normal 3 4 3 6 2 2" xfId="16166"/>
    <cellStyle name="Normal 3 4 3 6 2 3" xfId="16167"/>
    <cellStyle name="Normal 3 4 3 6 2 4" xfId="16168"/>
    <cellStyle name="Normal 3 4 3 6 3" xfId="16169"/>
    <cellStyle name="Normal 3 4 3 6 3 2" xfId="16170"/>
    <cellStyle name="Normal 3 4 3 6 3 3" xfId="16171"/>
    <cellStyle name="Normal 3 4 3 6 3 4" xfId="16172"/>
    <cellStyle name="Normal 3 4 3 6 4" xfId="16173"/>
    <cellStyle name="Normal 3 4 3 6 5" xfId="16174"/>
    <cellStyle name="Normal 3 4 3 6 6" xfId="16175"/>
    <cellStyle name="Normal 3 4 3 7" xfId="16176"/>
    <cellStyle name="Normal 3 4 3 7 2" xfId="16177"/>
    <cellStyle name="Normal 3 4 3 7 3" xfId="16178"/>
    <cellStyle name="Normal 3 4 3 7 4" xfId="16179"/>
    <cellStyle name="Normal 3 4 3 8" xfId="16180"/>
    <cellStyle name="Normal 3 4 3 8 2" xfId="16181"/>
    <cellStyle name="Normal 3 4 3 8 3" xfId="16182"/>
    <cellStyle name="Normal 3 4 3 8 4" xfId="16183"/>
    <cellStyle name="Normal 3 4 3 9" xfId="16184"/>
    <cellStyle name="Normal 3 4 4" xfId="16185"/>
    <cellStyle name="Normal 3 4 4 2" xfId="16186"/>
    <cellStyle name="Normal 3 4 4 2 2" xfId="16187"/>
    <cellStyle name="Normal 3 4 4 2 2 2" xfId="16188"/>
    <cellStyle name="Normal 3 4 4 2 2 2 2" xfId="16189"/>
    <cellStyle name="Normal 3 4 4 2 2 2 3" xfId="16190"/>
    <cellStyle name="Normal 3 4 4 2 2 2 4" xfId="16191"/>
    <cellStyle name="Normal 3 4 4 2 2 3" xfId="16192"/>
    <cellStyle name="Normal 3 4 4 2 2 4" xfId="16193"/>
    <cellStyle name="Normal 3 4 4 2 2 5" xfId="16194"/>
    <cellStyle name="Normal 3 4 4 2 3" xfId="16195"/>
    <cellStyle name="Normal 3 4 4 2 3 2" xfId="16196"/>
    <cellStyle name="Normal 3 4 4 2 3 3" xfId="16197"/>
    <cellStyle name="Normal 3 4 4 2 3 4" xfId="16198"/>
    <cellStyle name="Normal 3 4 4 2 4" xfId="16199"/>
    <cellStyle name="Normal 3 4 4 2 4 2" xfId="16200"/>
    <cellStyle name="Normal 3 4 4 2 4 3" xfId="16201"/>
    <cellStyle name="Normal 3 4 4 2 4 4" xfId="16202"/>
    <cellStyle name="Normal 3 4 4 3" xfId="16203"/>
    <cellStyle name="Normal 3 4 4 3 2" xfId="16204"/>
    <cellStyle name="Normal 3 4 4 3 2 2" xfId="16205"/>
    <cellStyle name="Normal 3 4 4 3 2 2 2" xfId="16206"/>
    <cellStyle name="Normal 3 4 4 3 2 2 3" xfId="16207"/>
    <cellStyle name="Normal 3 4 4 3 2 2 4" xfId="16208"/>
    <cellStyle name="Normal 3 4 4 3 2 3" xfId="16209"/>
    <cellStyle name="Normal 3 4 4 3 2 4" xfId="16210"/>
    <cellStyle name="Normal 3 4 4 3 2 5" xfId="16211"/>
    <cellStyle name="Normal 3 4 4 3 3" xfId="16212"/>
    <cellStyle name="Normal 3 4 4 3 3 2" xfId="16213"/>
    <cellStyle name="Normal 3 4 4 3 3 3" xfId="16214"/>
    <cellStyle name="Normal 3 4 4 3 3 4" xfId="16215"/>
    <cellStyle name="Normal 3 4 4 3 4" xfId="16216"/>
    <cellStyle name="Normal 3 4 4 3 5" xfId="16217"/>
    <cellStyle name="Normal 3 4 4 3 6" xfId="16218"/>
    <cellStyle name="Normal 3 4 4 4" xfId="16219"/>
    <cellStyle name="Normal 3 4 4 4 2" xfId="16220"/>
    <cellStyle name="Normal 3 4 4 4 2 2" xfId="16221"/>
    <cellStyle name="Normal 3 4 4 4 2 3" xfId="16222"/>
    <cellStyle name="Normal 3 4 4 4 2 4" xfId="16223"/>
    <cellStyle name="Normal 3 4 4 4 3" xfId="16224"/>
    <cellStyle name="Normal 3 4 4 4 4" xfId="16225"/>
    <cellStyle name="Normal 3 4 4 4 5" xfId="16226"/>
    <cellStyle name="Normal 3 4 4 5" xfId="16227"/>
    <cellStyle name="Normal 3 4 4 5 2" xfId="16228"/>
    <cellStyle name="Normal 3 4 4 5 3" xfId="16229"/>
    <cellStyle name="Normal 3 4 4 5 4" xfId="16230"/>
    <cellStyle name="Normal 3 4 4 6" xfId="16231"/>
    <cellStyle name="Normal 3 4 4 6 2" xfId="16232"/>
    <cellStyle name="Normal 3 4 4 6 3" xfId="16233"/>
    <cellStyle name="Normal 3 4 4 6 4" xfId="16234"/>
    <cellStyle name="Normal 3 4 5" xfId="16235"/>
    <cellStyle name="Normal 3 4 5 2" xfId="16236"/>
    <cellStyle name="Normal 3 4 5 2 2" xfId="16237"/>
    <cellStyle name="Normal 3 4 5 2 2 2" xfId="16238"/>
    <cellStyle name="Normal 3 4 5 2 2 2 2" xfId="16239"/>
    <cellStyle name="Normal 3 4 5 2 2 2 2 2" xfId="16240"/>
    <cellStyle name="Normal 3 4 5 2 2 2 2 3" xfId="16241"/>
    <cellStyle name="Normal 3 4 5 2 2 2 2 4" xfId="16242"/>
    <cellStyle name="Normal 3 4 5 2 2 2 3" xfId="16243"/>
    <cellStyle name="Normal 3 4 5 2 2 2 4" xfId="16244"/>
    <cellStyle name="Normal 3 4 5 2 2 2 5" xfId="16245"/>
    <cellStyle name="Normal 3 4 5 2 2 3" xfId="16246"/>
    <cellStyle name="Normal 3 4 5 2 2 3 2" xfId="16247"/>
    <cellStyle name="Normal 3 4 5 2 2 3 3" xfId="16248"/>
    <cellStyle name="Normal 3 4 5 2 2 3 4" xfId="16249"/>
    <cellStyle name="Normal 3 4 5 2 2 4" xfId="16250"/>
    <cellStyle name="Normal 3 4 5 2 2 5" xfId="16251"/>
    <cellStyle name="Normal 3 4 5 2 2 6" xfId="16252"/>
    <cellStyle name="Normal 3 4 5 2 3" xfId="16253"/>
    <cellStyle name="Normal 3 4 5 2 3 2" xfId="16254"/>
    <cellStyle name="Normal 3 4 5 2 3 2 2" xfId="16255"/>
    <cellStyle name="Normal 3 4 5 2 3 2 2 2" xfId="16256"/>
    <cellStyle name="Normal 3 4 5 2 3 2 2 3" xfId="16257"/>
    <cellStyle name="Normal 3 4 5 2 3 2 2 4" xfId="16258"/>
    <cellStyle name="Normal 3 4 5 2 3 2 3" xfId="16259"/>
    <cellStyle name="Normal 3 4 5 2 3 2 4" xfId="16260"/>
    <cellStyle name="Normal 3 4 5 2 3 2 5" xfId="16261"/>
    <cellStyle name="Normal 3 4 5 2 3 3" xfId="16262"/>
    <cellStyle name="Normal 3 4 5 2 3 3 2" xfId="16263"/>
    <cellStyle name="Normal 3 4 5 2 3 3 3" xfId="16264"/>
    <cellStyle name="Normal 3 4 5 2 3 3 4" xfId="16265"/>
    <cellStyle name="Normal 3 4 5 2 3 4" xfId="16266"/>
    <cellStyle name="Normal 3 4 5 2 3 5" xfId="16267"/>
    <cellStyle name="Normal 3 4 5 2 3 6" xfId="16268"/>
    <cellStyle name="Normal 3 4 5 2 4" xfId="16269"/>
    <cellStyle name="Normal 3 4 5 2 4 2" xfId="16270"/>
    <cellStyle name="Normal 3 4 5 2 4 2 2" xfId="16271"/>
    <cellStyle name="Normal 3 4 5 2 4 2 3" xfId="16272"/>
    <cellStyle name="Normal 3 4 5 2 4 2 4" xfId="16273"/>
    <cellStyle name="Normal 3 4 5 2 4 3" xfId="16274"/>
    <cellStyle name="Normal 3 4 5 2 4 4" xfId="16275"/>
    <cellStyle name="Normal 3 4 5 2 4 5" xfId="16276"/>
    <cellStyle name="Normal 3 4 5 2 5" xfId="16277"/>
    <cellStyle name="Normal 3 4 5 2 5 2" xfId="16278"/>
    <cellStyle name="Normal 3 4 5 2 5 3" xfId="16279"/>
    <cellStyle name="Normal 3 4 5 2 5 4" xfId="16280"/>
    <cellStyle name="Normal 3 4 5 2 6" xfId="16281"/>
    <cellStyle name="Normal 3 4 5 2 7" xfId="16282"/>
    <cellStyle name="Normal 3 4 5 2 8" xfId="16283"/>
    <cellStyle name="Normal 3 4 5 3" xfId="16284"/>
    <cellStyle name="Normal 3 4 5 3 2" xfId="16285"/>
    <cellStyle name="Normal 3 4 5 3 2 2" xfId="16286"/>
    <cellStyle name="Normal 3 4 5 3 2 2 2" xfId="16287"/>
    <cellStyle name="Normal 3 4 5 3 2 2 3" xfId="16288"/>
    <cellStyle name="Normal 3 4 5 3 2 2 4" xfId="16289"/>
    <cellStyle name="Normal 3 4 5 3 2 3" xfId="16290"/>
    <cellStyle name="Normal 3 4 5 3 2 3 2" xfId="16291"/>
    <cellStyle name="Normal 3 4 5 3 2 3 3" xfId="16292"/>
    <cellStyle name="Normal 3 4 5 3 2 3 4" xfId="16293"/>
    <cellStyle name="Normal 3 4 5 3 2 4" xfId="16294"/>
    <cellStyle name="Normal 3 4 5 3 2 5" xfId="16295"/>
    <cellStyle name="Normal 3 4 5 3 2 6" xfId="16296"/>
    <cellStyle name="Normal 3 4 5 3 3" xfId="16297"/>
    <cellStyle name="Normal 3 4 5 3 3 2" xfId="16298"/>
    <cellStyle name="Normal 3 4 5 3 3 3" xfId="16299"/>
    <cellStyle name="Normal 3 4 5 3 3 4" xfId="16300"/>
    <cellStyle name="Normal 3 4 5 3 4" xfId="16301"/>
    <cellStyle name="Normal 3 4 5 3 4 2" xfId="16302"/>
    <cellStyle name="Normal 3 4 5 3 4 3" xfId="16303"/>
    <cellStyle name="Normal 3 4 5 3 4 4" xfId="16304"/>
    <cellStyle name="Normal 3 4 5 3 5" xfId="16305"/>
    <cellStyle name="Normal 3 4 5 3 6" xfId="16306"/>
    <cellStyle name="Normal 3 4 5 3 7" xfId="16307"/>
    <cellStyle name="Normal 3 4 5 4" xfId="16308"/>
    <cellStyle name="Normal 3 4 5 4 2" xfId="16309"/>
    <cellStyle name="Normal 3 4 5 4 2 2" xfId="16310"/>
    <cellStyle name="Normal 3 4 5 4 2 2 2" xfId="16311"/>
    <cellStyle name="Normal 3 4 5 4 2 2 3" xfId="16312"/>
    <cellStyle name="Normal 3 4 5 4 2 2 4" xfId="16313"/>
    <cellStyle name="Normal 3 4 5 4 2 3" xfId="16314"/>
    <cellStyle name="Normal 3 4 5 4 2 4" xfId="16315"/>
    <cellStyle name="Normal 3 4 5 4 2 5" xfId="16316"/>
    <cellStyle name="Normal 3 4 5 4 3" xfId="16317"/>
    <cellStyle name="Normal 3 4 5 4 3 2" xfId="16318"/>
    <cellStyle name="Normal 3 4 5 4 3 3" xfId="16319"/>
    <cellStyle name="Normal 3 4 5 4 3 4" xfId="16320"/>
    <cellStyle name="Normal 3 4 5 4 4" xfId="16321"/>
    <cellStyle name="Normal 3 4 5 4 5" xfId="16322"/>
    <cellStyle name="Normal 3 4 5 4 6" xfId="16323"/>
    <cellStyle name="Normal 3 4 5 5" xfId="16324"/>
    <cellStyle name="Normal 3 4 5 5 2" xfId="16325"/>
    <cellStyle name="Normal 3 4 5 5 2 2" xfId="16326"/>
    <cellStyle name="Normal 3 4 5 5 2 3" xfId="16327"/>
    <cellStyle name="Normal 3 4 5 5 2 4" xfId="16328"/>
    <cellStyle name="Normal 3 4 5 6" xfId="16329"/>
    <cellStyle name="Normal 3 4 5 6 2" xfId="16330"/>
    <cellStyle name="Normal 3 4 5 6 2 2" xfId="16331"/>
    <cellStyle name="Normal 3 4 5 6 2 3" xfId="16332"/>
    <cellStyle name="Normal 3 4 5 6 2 4" xfId="16333"/>
    <cellStyle name="Normal 3 4 5 6 3" xfId="16334"/>
    <cellStyle name="Normal 3 4 5 6 4" xfId="16335"/>
    <cellStyle name="Normal 3 4 5 6 5" xfId="16336"/>
    <cellStyle name="Normal 3 4 5 7" xfId="16337"/>
    <cellStyle name="Normal 3 4 5 8" xfId="16338"/>
    <cellStyle name="Normal 3 4 5 9" xfId="16339"/>
    <cellStyle name="Normal 3 4 6" xfId="16340"/>
    <cellStyle name="Normal 3 4 6 2" xfId="16341"/>
    <cellStyle name="Normal 3 4 6 2 2" xfId="16342"/>
    <cellStyle name="Normal 3 4 6 2 2 2" xfId="16343"/>
    <cellStyle name="Normal 3 4 6 2 2 2 2" xfId="16344"/>
    <cellStyle name="Normal 3 4 6 2 2 2 3" xfId="16345"/>
    <cellStyle name="Normal 3 4 6 2 2 2 4" xfId="16346"/>
    <cellStyle name="Normal 3 4 6 2 2 3" xfId="16347"/>
    <cellStyle name="Normal 3 4 6 2 2 4" xfId="16348"/>
    <cellStyle name="Normal 3 4 6 2 2 5" xfId="16349"/>
    <cellStyle name="Normal 3 4 6 2 3" xfId="16350"/>
    <cellStyle name="Normal 3 4 6 2 3 2" xfId="16351"/>
    <cellStyle name="Normal 3 4 6 2 3 3" xfId="16352"/>
    <cellStyle name="Normal 3 4 6 2 3 4" xfId="16353"/>
    <cellStyle name="Normal 3 4 6 2 4" xfId="16354"/>
    <cellStyle name="Normal 3 4 6 2 5" xfId="16355"/>
    <cellStyle name="Normal 3 4 6 2 6" xfId="16356"/>
    <cellStyle name="Normal 3 4 6 3" xfId="16357"/>
    <cellStyle name="Normal 3 4 6 3 2" xfId="16358"/>
    <cellStyle name="Normal 3 4 6 3 2 2" xfId="16359"/>
    <cellStyle name="Normal 3 4 6 3 2 2 2" xfId="16360"/>
    <cellStyle name="Normal 3 4 6 3 2 2 3" xfId="16361"/>
    <cellStyle name="Normal 3 4 6 3 2 2 4" xfId="16362"/>
    <cellStyle name="Normal 3 4 6 3 2 3" xfId="16363"/>
    <cellStyle name="Normal 3 4 6 3 2 4" xfId="16364"/>
    <cellStyle name="Normal 3 4 6 3 2 5" xfId="16365"/>
    <cellStyle name="Normal 3 4 6 3 3" xfId="16366"/>
    <cellStyle name="Normal 3 4 6 3 3 2" xfId="16367"/>
    <cellStyle name="Normal 3 4 6 3 3 3" xfId="16368"/>
    <cellStyle name="Normal 3 4 6 3 3 4" xfId="16369"/>
    <cellStyle name="Normal 3 4 6 3 4" xfId="16370"/>
    <cellStyle name="Normal 3 4 6 3 5" xfId="16371"/>
    <cellStyle name="Normal 3 4 6 3 6" xfId="16372"/>
    <cellStyle name="Normal 3 4 6 4" xfId="16373"/>
    <cellStyle name="Normal 3 4 6 4 2" xfId="16374"/>
    <cellStyle name="Normal 3 4 6 4 2 2" xfId="16375"/>
    <cellStyle name="Normal 3 4 6 4 2 3" xfId="16376"/>
    <cellStyle name="Normal 3 4 6 4 2 4" xfId="16377"/>
    <cellStyle name="Normal 3 4 6 5" xfId="16378"/>
    <cellStyle name="Normal 3 4 6 5 2" xfId="16379"/>
    <cellStyle name="Normal 3 4 6 5 2 2" xfId="16380"/>
    <cellStyle name="Normal 3 4 6 5 2 3" xfId="16381"/>
    <cellStyle name="Normal 3 4 6 5 2 4" xfId="16382"/>
    <cellStyle name="Normal 3 4 6 5 3" xfId="16383"/>
    <cellStyle name="Normal 3 4 6 5 4" xfId="16384"/>
    <cellStyle name="Normal 3 4 6 5 5" xfId="16385"/>
    <cellStyle name="Normal 3 4 6 6" xfId="16386"/>
    <cellStyle name="Normal 3 4 6 7" xfId="16387"/>
    <cellStyle name="Normal 3 4 6 8" xfId="16388"/>
    <cellStyle name="Normal 3 4 7" xfId="16389"/>
    <cellStyle name="Normal 3 4 7 2" xfId="16390"/>
    <cellStyle name="Normal 3 4 7 2 2" xfId="16391"/>
    <cellStyle name="Normal 3 4 7 2 2 2" xfId="16392"/>
    <cellStyle name="Normal 3 4 7 2 2 2 2" xfId="16393"/>
    <cellStyle name="Normal 3 4 7 2 2 2 3" xfId="16394"/>
    <cellStyle name="Normal 3 4 7 2 2 2 4" xfId="16395"/>
    <cellStyle name="Normal 3 4 7 2 2 3" xfId="16396"/>
    <cellStyle name="Normal 3 4 7 2 2 4" xfId="16397"/>
    <cellStyle name="Normal 3 4 7 2 2 5" xfId="16398"/>
    <cellStyle name="Normal 3 4 7 2 3" xfId="16399"/>
    <cellStyle name="Normal 3 4 7 2 3 2" xfId="16400"/>
    <cellStyle name="Normal 3 4 7 2 3 3" xfId="16401"/>
    <cellStyle name="Normal 3 4 7 2 3 4" xfId="16402"/>
    <cellStyle name="Normal 3 4 7 2 4" xfId="16403"/>
    <cellStyle name="Normal 3 4 7 2 5" xfId="16404"/>
    <cellStyle name="Normal 3 4 7 2 6" xfId="16405"/>
    <cellStyle name="Normal 3 4 7 3" xfId="16406"/>
    <cellStyle name="Normal 3 4 7 3 2" xfId="16407"/>
    <cellStyle name="Normal 3 4 7 3 2 2" xfId="16408"/>
    <cellStyle name="Normal 3 4 7 3 2 2 2" xfId="16409"/>
    <cellStyle name="Normal 3 4 7 3 2 2 3" xfId="16410"/>
    <cellStyle name="Normal 3 4 7 3 2 2 4" xfId="16411"/>
    <cellStyle name="Normal 3 4 7 3 2 3" xfId="16412"/>
    <cellStyle name="Normal 3 4 7 3 2 4" xfId="16413"/>
    <cellStyle name="Normal 3 4 7 3 2 5" xfId="16414"/>
    <cellStyle name="Normal 3 4 7 3 3" xfId="16415"/>
    <cellStyle name="Normal 3 4 7 3 3 2" xfId="16416"/>
    <cellStyle name="Normal 3 4 7 3 3 3" xfId="16417"/>
    <cellStyle name="Normal 3 4 7 3 3 4" xfId="16418"/>
    <cellStyle name="Normal 3 4 7 3 4" xfId="16419"/>
    <cellStyle name="Normal 3 4 7 3 5" xfId="16420"/>
    <cellStyle name="Normal 3 4 7 3 6" xfId="16421"/>
    <cellStyle name="Normal 3 4 7 4" xfId="16422"/>
    <cellStyle name="Normal 3 4 7 4 2" xfId="16423"/>
    <cellStyle name="Normal 3 4 7 4 2 2" xfId="16424"/>
    <cellStyle name="Normal 3 4 7 4 2 3" xfId="16425"/>
    <cellStyle name="Normal 3 4 7 4 2 4" xfId="16426"/>
    <cellStyle name="Normal 3 4 7 5" xfId="16427"/>
    <cellStyle name="Normal 3 4 7 5 2" xfId="16428"/>
    <cellStyle name="Normal 3 4 7 5 2 2" xfId="16429"/>
    <cellStyle name="Normal 3 4 7 5 2 3" xfId="16430"/>
    <cellStyle name="Normal 3 4 7 5 2 4" xfId="16431"/>
    <cellStyle name="Normal 3 4 7 5 3" xfId="16432"/>
    <cellStyle name="Normal 3 4 7 5 4" xfId="16433"/>
    <cellStyle name="Normal 3 4 7 5 5" xfId="16434"/>
    <cellStyle name="Normal 3 4 7 6" xfId="16435"/>
    <cellStyle name="Normal 3 4 7 7" xfId="16436"/>
    <cellStyle name="Normal 3 4 7 8" xfId="16437"/>
    <cellStyle name="Normal 3 4 8" xfId="16438"/>
    <cellStyle name="Normal 3 4 8 2" xfId="16439"/>
    <cellStyle name="Normal 3 4 8 2 2" xfId="16440"/>
    <cellStyle name="Normal 3 4 8 2 2 2" xfId="16441"/>
    <cellStyle name="Normal 3 4 8 2 2 3" xfId="16442"/>
    <cellStyle name="Normal 3 4 8 2 2 4" xfId="16443"/>
    <cellStyle name="Normal 3 4 8 3" xfId="16444"/>
    <cellStyle name="Normal 3 4 8 3 2" xfId="16445"/>
    <cellStyle name="Normal 3 4 8 3 2 2" xfId="16446"/>
    <cellStyle name="Normal 3 4 8 3 2 3" xfId="16447"/>
    <cellStyle name="Normal 3 4 8 3 2 4" xfId="16448"/>
    <cellStyle name="Normal 3 4 8 3 3" xfId="16449"/>
    <cellStyle name="Normal 3 4 8 3 4" xfId="16450"/>
    <cellStyle name="Normal 3 4 8 3 5" xfId="16451"/>
    <cellStyle name="Normal 3 4 8 4" xfId="16452"/>
    <cellStyle name="Normal 3 4 8 5" xfId="16453"/>
    <cellStyle name="Normal 3 4 8 6" xfId="16454"/>
    <cellStyle name="Normal 3 4 9" xfId="16455"/>
    <cellStyle name="Normal 3 4 9 2" xfId="16456"/>
    <cellStyle name="Normal 3 4 9 2 2" xfId="16457"/>
    <cellStyle name="Normal 3 4 9 2 2 2" xfId="16458"/>
    <cellStyle name="Normal 3 4 9 2 2 3" xfId="16459"/>
    <cellStyle name="Normal 3 4 9 2 2 4" xfId="16460"/>
    <cellStyle name="Normal 3 4 9 3" xfId="16461"/>
    <cellStyle name="Normal 3 4 9 3 2" xfId="16462"/>
    <cellStyle name="Normal 3 4 9 3 2 2" xfId="16463"/>
    <cellStyle name="Normal 3 4 9 3 2 3" xfId="16464"/>
    <cellStyle name="Normal 3 4 9 3 2 4" xfId="16465"/>
    <cellStyle name="Normal 3 4 9 3 3" xfId="16466"/>
    <cellStyle name="Normal 3 4 9 3 4" xfId="16467"/>
    <cellStyle name="Normal 3 4 9 3 5" xfId="16468"/>
    <cellStyle name="Normal 3 4 9 4" xfId="16469"/>
    <cellStyle name="Normal 3 4 9 5" xfId="16470"/>
    <cellStyle name="Normal 3 4 9 6" xfId="16471"/>
    <cellStyle name="Normal 3 4 9 7" xfId="16472"/>
    <cellStyle name="Normal 3 40" xfId="16473"/>
    <cellStyle name="Normal 3 40 2" xfId="16474"/>
    <cellStyle name="Normal 3 41" xfId="16475"/>
    <cellStyle name="Normal 3 41 2" xfId="16476"/>
    <cellStyle name="Normal 3 42" xfId="16477"/>
    <cellStyle name="Normal 3 42 2" xfId="16478"/>
    <cellStyle name="Normal 3 43" xfId="16479"/>
    <cellStyle name="Normal 3 43 2" xfId="16480"/>
    <cellStyle name="Normal 3 44" xfId="16481"/>
    <cellStyle name="Normal 3 44 2" xfId="16482"/>
    <cellStyle name="Normal 3 45" xfId="16483"/>
    <cellStyle name="Normal 3 45 2" xfId="16484"/>
    <cellStyle name="Normal 3 46" xfId="16485"/>
    <cellStyle name="Normal 3 46 2" xfId="16486"/>
    <cellStyle name="Normal 3 47" xfId="16487"/>
    <cellStyle name="Normal 3 47 2" xfId="16488"/>
    <cellStyle name="Normal 3 5" xfId="16489"/>
    <cellStyle name="Normal 3 5 10" xfId="16490"/>
    <cellStyle name="Normal 3 5 10 2" xfId="16491"/>
    <cellStyle name="Normal 3 5 11" xfId="16492"/>
    <cellStyle name="Normal 3 5 11 2" xfId="16493"/>
    <cellStyle name="Normal 3 5 12" xfId="16494"/>
    <cellStyle name="Normal 3 5 12 2" xfId="16495"/>
    <cellStyle name="Normal 3 5 13" xfId="16496"/>
    <cellStyle name="Normal 3 5 13 2" xfId="16497"/>
    <cellStyle name="Normal 3 5 14" xfId="16498"/>
    <cellStyle name="Normal 3 5 14 2" xfId="16499"/>
    <cellStyle name="Normal 3 5 14 3" xfId="16500"/>
    <cellStyle name="Normal 3 5 14 3 2" xfId="16501"/>
    <cellStyle name="Normal 3 5 14 3 3" xfId="16502"/>
    <cellStyle name="Normal 3 5 14 3 4" xfId="16503"/>
    <cellStyle name="Normal 3 5 14 4" xfId="16504"/>
    <cellStyle name="Normal 3 5 14 5" xfId="16505"/>
    <cellStyle name="Normal 3 5 14 6" xfId="16506"/>
    <cellStyle name="Normal 3 5 15" xfId="16507"/>
    <cellStyle name="Normal 3 5 16" xfId="16508"/>
    <cellStyle name="Normal 3 5 17" xfId="16509"/>
    <cellStyle name="Normal 3 5 18" xfId="16510"/>
    <cellStyle name="Normal 3 5 19" xfId="16511"/>
    <cellStyle name="Normal 3 5 2" xfId="16512"/>
    <cellStyle name="Normal 3 5 2 2" xfId="16513"/>
    <cellStyle name="Normal 3 5 2 2 2" xfId="16514"/>
    <cellStyle name="Normal 3 5 2 2 2 2" xfId="16515"/>
    <cellStyle name="Normal 3 5 2 2 2 2 2" xfId="16516"/>
    <cellStyle name="Normal 3 5 2 2 2 2 3" xfId="16517"/>
    <cellStyle name="Normal 3 5 2 2 2 2 4" xfId="16518"/>
    <cellStyle name="Normal 3 5 2 2 2 3" xfId="16519"/>
    <cellStyle name="Normal 3 5 2 2 2 4" xfId="16520"/>
    <cellStyle name="Normal 3 5 2 2 2 5" xfId="16521"/>
    <cellStyle name="Normal 3 5 2 2 3" xfId="16522"/>
    <cellStyle name="Normal 3 5 2 2 4" xfId="16523"/>
    <cellStyle name="Normal 3 5 2 2 4 2" xfId="16524"/>
    <cellStyle name="Normal 3 5 2 2 4 3" xfId="16525"/>
    <cellStyle name="Normal 3 5 2 2 4 4" xfId="16526"/>
    <cellStyle name="Normal 3 5 2 2 5" xfId="16527"/>
    <cellStyle name="Normal 3 5 2 2 6" xfId="16528"/>
    <cellStyle name="Normal 3 5 2 2 7" xfId="16529"/>
    <cellStyle name="Normal 3 5 2 3" xfId="16530"/>
    <cellStyle name="Normal 3 5 2 3 2" xfId="16531"/>
    <cellStyle name="Normal 3 5 2 3 2 2" xfId="16532"/>
    <cellStyle name="Normal 3 5 2 3 2 2 2" xfId="16533"/>
    <cellStyle name="Normal 3 5 2 3 2 2 3" xfId="16534"/>
    <cellStyle name="Normal 3 5 2 3 2 2 4" xfId="16535"/>
    <cellStyle name="Normal 3 5 2 3 2 3" xfId="16536"/>
    <cellStyle name="Normal 3 5 2 3 2 4" xfId="16537"/>
    <cellStyle name="Normal 3 5 2 3 2 5" xfId="16538"/>
    <cellStyle name="Normal 3 5 2 3 3" xfId="16539"/>
    <cellStyle name="Normal 3 5 2 3 3 2" xfId="16540"/>
    <cellStyle name="Normal 3 5 2 3 3 3" xfId="16541"/>
    <cellStyle name="Normal 3 5 2 3 3 4" xfId="16542"/>
    <cellStyle name="Normal 3 5 2 3 4" xfId="16543"/>
    <cellStyle name="Normal 3 5 2 3 5" xfId="16544"/>
    <cellStyle name="Normal 3 5 2 3 6" xfId="16545"/>
    <cellStyle name="Normal 3 5 2 4" xfId="16546"/>
    <cellStyle name="Normal 3 5 2 5" xfId="16547"/>
    <cellStyle name="Normal 3 5 2 5 2" xfId="16548"/>
    <cellStyle name="Normal 3 5 2 5 2 2" xfId="16549"/>
    <cellStyle name="Normal 3 5 2 5 2 3" xfId="16550"/>
    <cellStyle name="Normal 3 5 2 5 2 4" xfId="16551"/>
    <cellStyle name="Normal 3 5 2 5 3" xfId="16552"/>
    <cellStyle name="Normal 3 5 2 5 4" xfId="16553"/>
    <cellStyle name="Normal 3 5 2 5 5" xfId="16554"/>
    <cellStyle name="Normal 3 5 2 6" xfId="16555"/>
    <cellStyle name="Normal 3 5 2 6 2" xfId="16556"/>
    <cellStyle name="Normal 3 5 2 6 3" xfId="16557"/>
    <cellStyle name="Normal 3 5 2 6 4" xfId="16558"/>
    <cellStyle name="Normal 3 5 2 7" xfId="16559"/>
    <cellStyle name="Normal 3 5 2 8" xfId="16560"/>
    <cellStyle name="Normal 3 5 2 9" xfId="16561"/>
    <cellStyle name="Normal 3 5 20" xfId="16562"/>
    <cellStyle name="Normal 3 5 21" xfId="16563"/>
    <cellStyle name="Normal 3 5 22" xfId="16564"/>
    <cellStyle name="Normal 3 5 23" xfId="16565"/>
    <cellStyle name="Normal 3 5 24" xfId="16566"/>
    <cellStyle name="Normal 3 5 25" xfId="16567"/>
    <cellStyle name="Normal 3 5 26" xfId="16568"/>
    <cellStyle name="Normal 3 5 27" xfId="16569"/>
    <cellStyle name="Normal 3 5 28" xfId="16570"/>
    <cellStyle name="Normal 3 5 29" xfId="16571"/>
    <cellStyle name="Normal 3 5 3" xfId="16572"/>
    <cellStyle name="Normal 3 5 3 2" xfId="16573"/>
    <cellStyle name="Normal 3 5 3 2 2" xfId="16574"/>
    <cellStyle name="Normal 3 5 3 3" xfId="16575"/>
    <cellStyle name="Normal 3 5 3 3 2" xfId="16576"/>
    <cellStyle name="Normal 3 5 3 3 2 2" xfId="16577"/>
    <cellStyle name="Normal 3 5 3 3 2 3" xfId="16578"/>
    <cellStyle name="Normal 3 5 3 3 2 4" xfId="16579"/>
    <cellStyle name="Normal 3 5 3 3 3" xfId="16580"/>
    <cellStyle name="Normal 3 5 3 3 4" xfId="16581"/>
    <cellStyle name="Normal 3 5 3 3 5" xfId="16582"/>
    <cellStyle name="Normal 3 5 3 4" xfId="16583"/>
    <cellStyle name="Normal 3 5 3 5" xfId="16584"/>
    <cellStyle name="Normal 3 5 3 5 2" xfId="16585"/>
    <cellStyle name="Normal 3 5 3 5 3" xfId="16586"/>
    <cellStyle name="Normal 3 5 3 5 4" xfId="16587"/>
    <cellStyle name="Normal 3 5 3 6" xfId="16588"/>
    <cellStyle name="Normal 3 5 3 7" xfId="16589"/>
    <cellStyle name="Normal 3 5 3 8" xfId="16590"/>
    <cellStyle name="Normal 3 5 30" xfId="16591"/>
    <cellStyle name="Normal 3 5 31" xfId="16592"/>
    <cellStyle name="Normal 3 5 32" xfId="16593"/>
    <cellStyle name="Normal 3 5 33" xfId="16594"/>
    <cellStyle name="Normal 3 5 34" xfId="16595"/>
    <cellStyle name="Normal 3 5 35" xfId="16596"/>
    <cellStyle name="Normal 3 5 36" xfId="16597"/>
    <cellStyle name="Normal 3 5 37" xfId="16598"/>
    <cellStyle name="Normal 3 5 38" xfId="16599"/>
    <cellStyle name="Normal 3 5 39" xfId="16600"/>
    <cellStyle name="Normal 3 5 4" xfId="16601"/>
    <cellStyle name="Normal 3 5 4 2" xfId="16602"/>
    <cellStyle name="Normal 3 5 4 2 2" xfId="16603"/>
    <cellStyle name="Normal 3 5 4 3" xfId="16604"/>
    <cellStyle name="Normal 3 5 4 3 2" xfId="16605"/>
    <cellStyle name="Normal 3 5 4 3 2 2" xfId="16606"/>
    <cellStyle name="Normal 3 5 4 3 2 3" xfId="16607"/>
    <cellStyle name="Normal 3 5 4 3 2 4" xfId="16608"/>
    <cellStyle name="Normal 3 5 4 3 3" xfId="16609"/>
    <cellStyle name="Normal 3 5 4 3 4" xfId="16610"/>
    <cellStyle name="Normal 3 5 4 3 5" xfId="16611"/>
    <cellStyle name="Normal 3 5 4 4" xfId="16612"/>
    <cellStyle name="Normal 3 5 4 5" xfId="16613"/>
    <cellStyle name="Normal 3 5 4 5 2" xfId="16614"/>
    <cellStyle name="Normal 3 5 4 5 3" xfId="16615"/>
    <cellStyle name="Normal 3 5 4 5 4" xfId="16616"/>
    <cellStyle name="Normal 3 5 4 6" xfId="16617"/>
    <cellStyle name="Normal 3 5 4 7" xfId="16618"/>
    <cellStyle name="Normal 3 5 4 8" xfId="16619"/>
    <cellStyle name="Normal 3 5 40" xfId="16620"/>
    <cellStyle name="Normal 3 5 41" xfId="16621"/>
    <cellStyle name="Normal 3 5 42" xfId="16622"/>
    <cellStyle name="Normal 3 5 43" xfId="16623"/>
    <cellStyle name="Normal 3 5 44" xfId="16624"/>
    <cellStyle name="Normal 3 5 45" xfId="16625"/>
    <cellStyle name="Normal 3 5 46" xfId="16626"/>
    <cellStyle name="Normal 3 5 47" xfId="16627"/>
    <cellStyle name="Normal 3 5 48" xfId="16628"/>
    <cellStyle name="Normal 3 5 49" xfId="16629"/>
    <cellStyle name="Normal 3 5 5" xfId="16630"/>
    <cellStyle name="Normal 3 5 5 2" xfId="16631"/>
    <cellStyle name="Normal 3 5 5 3" xfId="16632"/>
    <cellStyle name="Normal 3 5 50" xfId="16633"/>
    <cellStyle name="Normal 3 5 51" xfId="16634"/>
    <cellStyle name="Normal 3 5 52" xfId="16635"/>
    <cellStyle name="Normal 3 5 53" xfId="16636"/>
    <cellStyle name="Normal 3 5 54" xfId="16637"/>
    <cellStyle name="Normal 3 5 55" xfId="16638"/>
    <cellStyle name="Normal 3 5 56" xfId="16639"/>
    <cellStyle name="Normal 3 5 57" xfId="16640"/>
    <cellStyle name="Normal 3 5 58" xfId="16641"/>
    <cellStyle name="Normal 3 5 59" xfId="16642"/>
    <cellStyle name="Normal 3 5 6" xfId="16643"/>
    <cellStyle name="Normal 3 5 6 2" xfId="16644"/>
    <cellStyle name="Normal 3 5 60" xfId="16645"/>
    <cellStyle name="Normal 3 5 61" xfId="16646"/>
    <cellStyle name="Normal 3 5 62" xfId="16647"/>
    <cellStyle name="Normal 3 5 63" xfId="16648"/>
    <cellStyle name="Normal 3 5 64" xfId="16649"/>
    <cellStyle name="Normal 3 5 65" xfId="16650"/>
    <cellStyle name="Normal 3 5 66" xfId="16651"/>
    <cellStyle name="Normal 3 5 67" xfId="16652"/>
    <cellStyle name="Normal 3 5 68" xfId="16653"/>
    <cellStyle name="Normal 3 5 69" xfId="16654"/>
    <cellStyle name="Normal 3 5 7" xfId="16655"/>
    <cellStyle name="Normal 3 5 7 2" xfId="16656"/>
    <cellStyle name="Normal 3 5 70" xfId="16657"/>
    <cellStyle name="Normal 3 5 71" xfId="16658"/>
    <cellStyle name="Normal 3 5 72" xfId="16659"/>
    <cellStyle name="Normal 3 5 73" xfId="16660"/>
    <cellStyle name="Normal 3 5 74" xfId="16661"/>
    <cellStyle name="Normal 3 5 75" xfId="16662"/>
    <cellStyle name="Normal 3 5 76" xfId="16663"/>
    <cellStyle name="Normal 3 5 77" xfId="16664"/>
    <cellStyle name="Normal 3 5 78" xfId="16665"/>
    <cellStyle name="Normal 3 5 79" xfId="16666"/>
    <cellStyle name="Normal 3 5 8" xfId="16667"/>
    <cellStyle name="Normal 3 5 8 2" xfId="16668"/>
    <cellStyle name="Normal 3 5 80" xfId="16669"/>
    <cellStyle name="Normal 3 5 81" xfId="16670"/>
    <cellStyle name="Normal 3 5 82" xfId="16671"/>
    <cellStyle name="Normal 3 5 83" xfId="16672"/>
    <cellStyle name="Normal 3 5 84" xfId="16673"/>
    <cellStyle name="Normal 3 5 85" xfId="16674"/>
    <cellStyle name="Normal 3 5 86" xfId="16675"/>
    <cellStyle name="Normal 3 5 87" xfId="16676"/>
    <cellStyle name="Normal 3 5 88" xfId="16677"/>
    <cellStyle name="Normal 3 5 89" xfId="16678"/>
    <cellStyle name="Normal 3 5 9" xfId="16679"/>
    <cellStyle name="Normal 3 5 9 2" xfId="16680"/>
    <cellStyle name="Normal 3 5 90" xfId="16681"/>
    <cellStyle name="Normal 3 5 91" xfId="16682"/>
    <cellStyle name="Normal 3 5 92" xfId="16683"/>
    <cellStyle name="Normal 3 5 93" xfId="16684"/>
    <cellStyle name="Normal 3 5 94" xfId="16685"/>
    <cellStyle name="Normal 3 5 95" xfId="16686"/>
    <cellStyle name="Normal 3 5 95 2" xfId="16687"/>
    <cellStyle name="Normal 3 5 95 3" xfId="16688"/>
    <cellStyle name="Normal 3 5 95 4" xfId="16689"/>
    <cellStyle name="Normal 3 5 96" xfId="16690"/>
    <cellStyle name="Normal 3 5 97" xfId="16691"/>
    <cellStyle name="Normal 3 5 98" xfId="16692"/>
    <cellStyle name="Normal 3 6" xfId="16693"/>
    <cellStyle name="Normal 3 6 10" xfId="16694"/>
    <cellStyle name="Normal 3 6 2" xfId="16695"/>
    <cellStyle name="Normal 3 6 2 2" xfId="16696"/>
    <cellStyle name="Normal 3 6 2 2 2" xfId="16697"/>
    <cellStyle name="Normal 3 6 2 2 3" xfId="16698"/>
    <cellStyle name="Normal 3 6 2 2 3 2" xfId="16699"/>
    <cellStyle name="Normal 3 6 2 2 3 2 2" xfId="16700"/>
    <cellStyle name="Normal 3 6 2 2 3 2 3" xfId="16701"/>
    <cellStyle name="Normal 3 6 2 2 3 2 4" xfId="16702"/>
    <cellStyle name="Normal 3 6 2 2 3 3" xfId="16703"/>
    <cellStyle name="Normal 3 6 2 2 3 4" xfId="16704"/>
    <cellStyle name="Normal 3 6 2 2 3 5" xfId="16705"/>
    <cellStyle name="Normal 3 6 2 2 4" xfId="16706"/>
    <cellStyle name="Normal 3 6 2 2 4 2" xfId="16707"/>
    <cellStyle name="Normal 3 6 2 2 4 3" xfId="16708"/>
    <cellStyle name="Normal 3 6 2 2 4 4" xfId="16709"/>
    <cellStyle name="Normal 3 6 2 2 5" xfId="16710"/>
    <cellStyle name="Normal 3 6 2 2 6" xfId="16711"/>
    <cellStyle name="Normal 3 6 2 2 7" xfId="16712"/>
    <cellStyle name="Normal 3 6 2 3" xfId="16713"/>
    <cellStyle name="Normal 3 6 2 3 2" xfId="16714"/>
    <cellStyle name="Normal 3 6 2 3 2 2" xfId="16715"/>
    <cellStyle name="Normal 3 6 2 3 2 2 2" xfId="16716"/>
    <cellStyle name="Normal 3 6 2 3 2 2 3" xfId="16717"/>
    <cellStyle name="Normal 3 6 2 3 2 2 4" xfId="16718"/>
    <cellStyle name="Normal 3 6 2 3 2 3" xfId="16719"/>
    <cellStyle name="Normal 3 6 2 3 2 4" xfId="16720"/>
    <cellStyle name="Normal 3 6 2 3 2 5" xfId="16721"/>
    <cellStyle name="Normal 3 6 2 3 3" xfId="16722"/>
    <cellStyle name="Normal 3 6 2 3 3 2" xfId="16723"/>
    <cellStyle name="Normal 3 6 2 3 3 3" xfId="16724"/>
    <cellStyle name="Normal 3 6 2 3 3 4" xfId="16725"/>
    <cellStyle name="Normal 3 6 2 3 4" xfId="16726"/>
    <cellStyle name="Normal 3 6 2 3 5" xfId="16727"/>
    <cellStyle name="Normal 3 6 2 3 6" xfId="16728"/>
    <cellStyle name="Normal 3 6 2 4" xfId="16729"/>
    <cellStyle name="Normal 3 6 2 5" xfId="16730"/>
    <cellStyle name="Normal 3 6 2 5 2" xfId="16731"/>
    <cellStyle name="Normal 3 6 2 5 2 2" xfId="16732"/>
    <cellStyle name="Normal 3 6 2 5 2 3" xfId="16733"/>
    <cellStyle name="Normal 3 6 2 5 2 4" xfId="16734"/>
    <cellStyle name="Normal 3 6 2 5 3" xfId="16735"/>
    <cellStyle name="Normal 3 6 2 5 4" xfId="16736"/>
    <cellStyle name="Normal 3 6 2 5 5" xfId="16737"/>
    <cellStyle name="Normal 3 6 2 6" xfId="16738"/>
    <cellStyle name="Normal 3 6 2 6 2" xfId="16739"/>
    <cellStyle name="Normal 3 6 2 6 3" xfId="16740"/>
    <cellStyle name="Normal 3 6 2 6 4" xfId="16741"/>
    <cellStyle name="Normal 3 6 2 7" xfId="16742"/>
    <cellStyle name="Normal 3 6 2 8" xfId="16743"/>
    <cellStyle name="Normal 3 6 2 9" xfId="16744"/>
    <cellStyle name="Normal 3 6 3" xfId="16745"/>
    <cellStyle name="Normal 3 6 3 2" xfId="16746"/>
    <cellStyle name="Normal 3 6 3 3" xfId="16747"/>
    <cellStyle name="Normal 3 6 3 3 2" xfId="16748"/>
    <cellStyle name="Normal 3 6 3 3 2 2" xfId="16749"/>
    <cellStyle name="Normal 3 6 3 3 2 3" xfId="16750"/>
    <cellStyle name="Normal 3 6 3 3 2 4" xfId="16751"/>
    <cellStyle name="Normal 3 6 3 3 3" xfId="16752"/>
    <cellStyle name="Normal 3 6 3 3 4" xfId="16753"/>
    <cellStyle name="Normal 3 6 3 3 5" xfId="16754"/>
    <cellStyle name="Normal 3 6 3 4" xfId="16755"/>
    <cellStyle name="Normal 3 6 3 5" xfId="16756"/>
    <cellStyle name="Normal 3 6 3 5 2" xfId="16757"/>
    <cellStyle name="Normal 3 6 3 5 3" xfId="16758"/>
    <cellStyle name="Normal 3 6 3 5 4" xfId="16759"/>
    <cellStyle name="Normal 3 6 3 6" xfId="16760"/>
    <cellStyle name="Normal 3 6 3 7" xfId="16761"/>
    <cellStyle name="Normal 3 6 3 8" xfId="16762"/>
    <cellStyle name="Normal 3 6 4" xfId="16763"/>
    <cellStyle name="Normal 3 6 4 2" xfId="16764"/>
    <cellStyle name="Normal 3 6 4 2 2" xfId="16765"/>
    <cellStyle name="Normal 3 6 4 2 2 2" xfId="16766"/>
    <cellStyle name="Normal 3 6 4 2 2 3" xfId="16767"/>
    <cellStyle name="Normal 3 6 4 2 2 4" xfId="16768"/>
    <cellStyle name="Normal 3 6 4 2 3" xfId="16769"/>
    <cellStyle name="Normal 3 6 4 2 4" xfId="16770"/>
    <cellStyle name="Normal 3 6 4 2 5" xfId="16771"/>
    <cellStyle name="Normal 3 6 4 3" xfId="16772"/>
    <cellStyle name="Normal 3 6 4 3 2" xfId="16773"/>
    <cellStyle name="Normal 3 6 4 3 3" xfId="16774"/>
    <cellStyle name="Normal 3 6 4 3 4" xfId="16775"/>
    <cellStyle name="Normal 3 6 4 4" xfId="16776"/>
    <cellStyle name="Normal 3 6 4 5" xfId="16777"/>
    <cellStyle name="Normal 3 6 4 6" xfId="16778"/>
    <cellStyle name="Normal 3 6 5" xfId="16779"/>
    <cellStyle name="Normal 3 6 6" xfId="16780"/>
    <cellStyle name="Normal 3 6 6 2" xfId="16781"/>
    <cellStyle name="Normal 3 6 6 2 2" xfId="16782"/>
    <cellStyle name="Normal 3 6 6 2 3" xfId="16783"/>
    <cellStyle name="Normal 3 6 6 2 4" xfId="16784"/>
    <cellStyle name="Normal 3 6 6 3" xfId="16785"/>
    <cellStyle name="Normal 3 6 6 4" xfId="16786"/>
    <cellStyle name="Normal 3 6 6 5" xfId="16787"/>
    <cellStyle name="Normal 3 6 7" xfId="16788"/>
    <cellStyle name="Normal 3 6 7 2" xfId="16789"/>
    <cellStyle name="Normal 3 6 7 3" xfId="16790"/>
    <cellStyle name="Normal 3 6 7 4" xfId="16791"/>
    <cellStyle name="Normal 3 6 8" xfId="16792"/>
    <cellStyle name="Normal 3 6 9" xfId="16793"/>
    <cellStyle name="Normal 3 7" xfId="16794"/>
    <cellStyle name="Normal 3 7 10" xfId="16795"/>
    <cellStyle name="Normal 3 7 2" xfId="16796"/>
    <cellStyle name="Normal 3 7 2 2" xfId="16797"/>
    <cellStyle name="Normal 3 7 2 2 2" xfId="16798"/>
    <cellStyle name="Normal 3 7 2 2 2 2" xfId="16799"/>
    <cellStyle name="Normal 3 7 2 2 2 2 2" xfId="16800"/>
    <cellStyle name="Normal 3 7 2 2 2 2 3" xfId="16801"/>
    <cellStyle name="Normal 3 7 2 2 2 2 4" xfId="16802"/>
    <cellStyle name="Normal 3 7 2 2 2 3" xfId="16803"/>
    <cellStyle name="Normal 3 7 2 2 2 4" xfId="16804"/>
    <cellStyle name="Normal 3 7 2 2 2 5" xfId="16805"/>
    <cellStyle name="Normal 3 7 2 2 3" xfId="16806"/>
    <cellStyle name="Normal 3 7 2 2 3 2" xfId="16807"/>
    <cellStyle name="Normal 3 7 2 2 3 3" xfId="16808"/>
    <cellStyle name="Normal 3 7 2 2 3 4" xfId="16809"/>
    <cellStyle name="Normal 3 7 2 2 4" xfId="16810"/>
    <cellStyle name="Normal 3 7 2 2 5" xfId="16811"/>
    <cellStyle name="Normal 3 7 2 2 6" xfId="16812"/>
    <cellStyle name="Normal 3 7 2 3" xfId="16813"/>
    <cellStyle name="Normal 3 7 2 3 2" xfId="16814"/>
    <cellStyle name="Normal 3 7 2 3 2 2" xfId="16815"/>
    <cellStyle name="Normal 3 7 2 3 2 2 2" xfId="16816"/>
    <cellStyle name="Normal 3 7 2 3 2 2 3" xfId="16817"/>
    <cellStyle name="Normal 3 7 2 3 2 2 4" xfId="16818"/>
    <cellStyle name="Normal 3 7 2 3 2 3" xfId="16819"/>
    <cellStyle name="Normal 3 7 2 3 2 4" xfId="16820"/>
    <cellStyle name="Normal 3 7 2 3 2 5" xfId="16821"/>
    <cellStyle name="Normal 3 7 2 3 3" xfId="16822"/>
    <cellStyle name="Normal 3 7 2 3 3 2" xfId="16823"/>
    <cellStyle name="Normal 3 7 2 3 3 3" xfId="16824"/>
    <cellStyle name="Normal 3 7 2 3 3 4" xfId="16825"/>
    <cellStyle name="Normal 3 7 2 3 4" xfId="16826"/>
    <cellStyle name="Normal 3 7 2 3 5" xfId="16827"/>
    <cellStyle name="Normal 3 7 2 3 6" xfId="16828"/>
    <cellStyle name="Normal 3 7 2 4" xfId="16829"/>
    <cellStyle name="Normal 3 7 2 5" xfId="16830"/>
    <cellStyle name="Normal 3 7 2 5 2" xfId="16831"/>
    <cellStyle name="Normal 3 7 2 5 2 2" xfId="16832"/>
    <cellStyle name="Normal 3 7 2 5 2 3" xfId="16833"/>
    <cellStyle name="Normal 3 7 2 5 2 4" xfId="16834"/>
    <cellStyle name="Normal 3 7 2 5 3" xfId="16835"/>
    <cellStyle name="Normal 3 7 2 5 4" xfId="16836"/>
    <cellStyle name="Normal 3 7 2 5 5" xfId="16837"/>
    <cellStyle name="Normal 3 7 2 6" xfId="16838"/>
    <cellStyle name="Normal 3 7 2 6 2" xfId="16839"/>
    <cellStyle name="Normal 3 7 2 6 3" xfId="16840"/>
    <cellStyle name="Normal 3 7 2 6 4" xfId="16841"/>
    <cellStyle name="Normal 3 7 2 7" xfId="16842"/>
    <cellStyle name="Normal 3 7 2 8" xfId="16843"/>
    <cellStyle name="Normal 3 7 2 9" xfId="16844"/>
    <cellStyle name="Normal 3 7 3" xfId="16845"/>
    <cellStyle name="Normal 3 7 3 2" xfId="16846"/>
    <cellStyle name="Normal 3 7 3 2 2" xfId="16847"/>
    <cellStyle name="Normal 3 7 3 2 2 2" xfId="16848"/>
    <cellStyle name="Normal 3 7 3 2 2 2 2" xfId="16849"/>
    <cellStyle name="Normal 3 7 3 2 2 2 3" xfId="16850"/>
    <cellStyle name="Normal 3 7 3 2 2 2 4" xfId="16851"/>
    <cellStyle name="Normal 3 7 3 2 2 3" xfId="16852"/>
    <cellStyle name="Normal 3 7 3 2 2 4" xfId="16853"/>
    <cellStyle name="Normal 3 7 3 2 2 5" xfId="16854"/>
    <cellStyle name="Normal 3 7 3 2 3" xfId="16855"/>
    <cellStyle name="Normal 3 7 3 2 3 2" xfId="16856"/>
    <cellStyle name="Normal 3 7 3 2 3 3" xfId="16857"/>
    <cellStyle name="Normal 3 7 3 2 3 4" xfId="16858"/>
    <cellStyle name="Normal 3 7 3 2 4" xfId="16859"/>
    <cellStyle name="Normal 3 7 3 2 5" xfId="16860"/>
    <cellStyle name="Normal 3 7 3 2 6" xfId="16861"/>
    <cellStyle name="Normal 3 7 3 3" xfId="16862"/>
    <cellStyle name="Normal 3 7 3 3 2" xfId="16863"/>
    <cellStyle name="Normal 3 7 3 3 2 2" xfId="16864"/>
    <cellStyle name="Normal 3 7 3 3 2 3" xfId="16865"/>
    <cellStyle name="Normal 3 7 3 3 2 4" xfId="16866"/>
    <cellStyle name="Normal 3 7 3 3 3" xfId="16867"/>
    <cellStyle name="Normal 3 7 3 3 4" xfId="16868"/>
    <cellStyle name="Normal 3 7 3 3 5" xfId="16869"/>
    <cellStyle name="Normal 3 7 3 4" xfId="16870"/>
    <cellStyle name="Normal 3 7 3 5" xfId="16871"/>
    <cellStyle name="Normal 3 7 3 5 2" xfId="16872"/>
    <cellStyle name="Normal 3 7 3 5 3" xfId="16873"/>
    <cellStyle name="Normal 3 7 3 5 4" xfId="16874"/>
    <cellStyle name="Normal 3 7 3 6" xfId="16875"/>
    <cellStyle name="Normal 3 7 3 7" xfId="16876"/>
    <cellStyle name="Normal 3 7 3 8" xfId="16877"/>
    <cellStyle name="Normal 3 7 4" xfId="16878"/>
    <cellStyle name="Normal 3 7 4 2" xfId="16879"/>
    <cellStyle name="Normal 3 7 4 2 2" xfId="16880"/>
    <cellStyle name="Normal 3 7 4 2 2 2" xfId="16881"/>
    <cellStyle name="Normal 3 7 4 2 2 3" xfId="16882"/>
    <cellStyle name="Normal 3 7 4 2 2 4" xfId="16883"/>
    <cellStyle name="Normal 3 7 4 2 3" xfId="16884"/>
    <cellStyle name="Normal 3 7 4 2 4" xfId="16885"/>
    <cellStyle name="Normal 3 7 4 2 5" xfId="16886"/>
    <cellStyle name="Normal 3 7 4 3" xfId="16887"/>
    <cellStyle name="Normal 3 7 4 3 2" xfId="16888"/>
    <cellStyle name="Normal 3 7 4 3 3" xfId="16889"/>
    <cellStyle name="Normal 3 7 4 3 4" xfId="16890"/>
    <cellStyle name="Normal 3 7 4 4" xfId="16891"/>
    <cellStyle name="Normal 3 7 4 5" xfId="16892"/>
    <cellStyle name="Normal 3 7 4 6" xfId="16893"/>
    <cellStyle name="Normal 3 7 5" xfId="16894"/>
    <cellStyle name="Normal 3 7 6" xfId="16895"/>
    <cellStyle name="Normal 3 7 6 2" xfId="16896"/>
    <cellStyle name="Normal 3 7 6 2 2" xfId="16897"/>
    <cellStyle name="Normal 3 7 6 2 3" xfId="16898"/>
    <cellStyle name="Normal 3 7 6 2 4" xfId="16899"/>
    <cellStyle name="Normal 3 7 6 3" xfId="16900"/>
    <cellStyle name="Normal 3 7 6 4" xfId="16901"/>
    <cellStyle name="Normal 3 7 6 5" xfId="16902"/>
    <cellStyle name="Normal 3 7 7" xfId="16903"/>
    <cellStyle name="Normal 3 7 7 2" xfId="16904"/>
    <cellStyle name="Normal 3 7 7 3" xfId="16905"/>
    <cellStyle name="Normal 3 7 7 4" xfId="16906"/>
    <cellStyle name="Normal 3 7 8" xfId="16907"/>
    <cellStyle name="Normal 3 7 9" xfId="16908"/>
    <cellStyle name="Normal 3 8" xfId="16909"/>
    <cellStyle name="Normal 3 8 10" xfId="16910"/>
    <cellStyle name="Normal 3 8 11" xfId="16911"/>
    <cellStyle name="Normal 3 8 11 2" xfId="16912"/>
    <cellStyle name="Normal 3 8 11 2 2" xfId="16913"/>
    <cellStyle name="Normal 3 8 11 2 3" xfId="16914"/>
    <cellStyle name="Normal 3 8 11 2 4" xfId="16915"/>
    <cellStyle name="Normal 3 8 11 3" xfId="16916"/>
    <cellStyle name="Normal 3 8 11 4" xfId="16917"/>
    <cellStyle name="Normal 3 8 11 5" xfId="16918"/>
    <cellStyle name="Normal 3 8 12" xfId="16919"/>
    <cellStyle name="Normal 3 8 12 2" xfId="16920"/>
    <cellStyle name="Normal 3 8 12 3" xfId="16921"/>
    <cellStyle name="Normal 3 8 12 4" xfId="16922"/>
    <cellStyle name="Normal 3 8 13" xfId="16923"/>
    <cellStyle name="Normal 3 8 14" xfId="16924"/>
    <cellStyle name="Normal 3 8 15" xfId="16925"/>
    <cellStyle name="Normal 3 8 2" xfId="16926"/>
    <cellStyle name="Normal 3 8 2 10" xfId="16927"/>
    <cellStyle name="Normal 3 8 2 10 2" xfId="16928"/>
    <cellStyle name="Normal 3 8 2 10 2 2" xfId="16929"/>
    <cellStyle name="Normal 3 8 2 10 2 3" xfId="16930"/>
    <cellStyle name="Normal 3 8 2 10 2 4" xfId="16931"/>
    <cellStyle name="Normal 3 8 2 10 3" xfId="16932"/>
    <cellStyle name="Normal 3 8 2 10 4" xfId="16933"/>
    <cellStyle name="Normal 3 8 2 10 5" xfId="16934"/>
    <cellStyle name="Normal 3 8 2 11" xfId="16935"/>
    <cellStyle name="Normal 3 8 2 11 2" xfId="16936"/>
    <cellStyle name="Normal 3 8 2 11 3" xfId="16937"/>
    <cellStyle name="Normal 3 8 2 11 4" xfId="16938"/>
    <cellStyle name="Normal 3 8 2 12" xfId="16939"/>
    <cellStyle name="Normal 3 8 2 13" xfId="16940"/>
    <cellStyle name="Normal 3 8 2 14" xfId="16941"/>
    <cellStyle name="Normal 3 8 2 2" xfId="16942"/>
    <cellStyle name="Normal 3 8 2 2 2" xfId="16943"/>
    <cellStyle name="Normal 3 8 2 2 3" xfId="16944"/>
    <cellStyle name="Normal 3 8 2 2 4" xfId="16945"/>
    <cellStyle name="Normal 3 8 2 2 4 2" xfId="16946"/>
    <cellStyle name="Normal 3 8 2 2 4 2 2" xfId="16947"/>
    <cellStyle name="Normal 3 8 2 2 4 2 3" xfId="16948"/>
    <cellStyle name="Normal 3 8 2 2 4 2 4" xfId="16949"/>
    <cellStyle name="Normal 3 8 2 2 4 3" xfId="16950"/>
    <cellStyle name="Normal 3 8 2 2 4 4" xfId="16951"/>
    <cellStyle name="Normal 3 8 2 2 4 5" xfId="16952"/>
    <cellStyle name="Normal 3 8 2 2 5" xfId="16953"/>
    <cellStyle name="Normal 3 8 2 2 5 2" xfId="16954"/>
    <cellStyle name="Normal 3 8 2 2 5 3" xfId="16955"/>
    <cellStyle name="Normal 3 8 2 2 5 4" xfId="16956"/>
    <cellStyle name="Normal 3 8 2 2 6" xfId="16957"/>
    <cellStyle name="Normal 3 8 2 2 7" xfId="16958"/>
    <cellStyle name="Normal 3 8 2 2 8" xfId="16959"/>
    <cellStyle name="Normal 3 8 2 3" xfId="16960"/>
    <cellStyle name="Normal 3 8 2 3 2" xfId="16961"/>
    <cellStyle name="Normal 3 8 2 3 3" xfId="16962"/>
    <cellStyle name="Normal 3 8 2 3 3 2" xfId="16963"/>
    <cellStyle name="Normal 3 8 2 3 3 2 2" xfId="16964"/>
    <cellStyle name="Normal 3 8 2 3 3 2 3" xfId="16965"/>
    <cellStyle name="Normal 3 8 2 3 3 2 4" xfId="16966"/>
    <cellStyle name="Normal 3 8 2 3 3 3" xfId="16967"/>
    <cellStyle name="Normal 3 8 2 3 3 4" xfId="16968"/>
    <cellStyle name="Normal 3 8 2 3 3 5" xfId="16969"/>
    <cellStyle name="Normal 3 8 2 3 4" xfId="16970"/>
    <cellStyle name="Normal 3 8 2 3 4 2" xfId="16971"/>
    <cellStyle name="Normal 3 8 2 3 4 3" xfId="16972"/>
    <cellStyle name="Normal 3 8 2 3 4 4" xfId="16973"/>
    <cellStyle name="Normal 3 8 2 3 5" xfId="16974"/>
    <cellStyle name="Normal 3 8 2 3 6" xfId="16975"/>
    <cellStyle name="Normal 3 8 2 3 7" xfId="16976"/>
    <cellStyle name="Normal 3 8 2 4" xfId="16977"/>
    <cellStyle name="Normal 3 8 2 5" xfId="16978"/>
    <cellStyle name="Normal 3 8 2 6" xfId="16979"/>
    <cellStyle name="Normal 3 8 2 7" xfId="16980"/>
    <cellStyle name="Normal 3 8 2 8" xfId="16981"/>
    <cellStyle name="Normal 3 8 2 9" xfId="16982"/>
    <cellStyle name="Normal 3 8 3" xfId="16983"/>
    <cellStyle name="Normal 3 8 3 2" xfId="16984"/>
    <cellStyle name="Normal 3 8 3 3" xfId="16985"/>
    <cellStyle name="Normal 3 8 3 4" xfId="16986"/>
    <cellStyle name="Normal 3 8 3 4 2" xfId="16987"/>
    <cellStyle name="Normal 3 8 3 4 2 2" xfId="16988"/>
    <cellStyle name="Normal 3 8 3 4 2 3" xfId="16989"/>
    <cellStyle name="Normal 3 8 3 4 2 4" xfId="16990"/>
    <cellStyle name="Normal 3 8 3 4 3" xfId="16991"/>
    <cellStyle name="Normal 3 8 3 4 4" xfId="16992"/>
    <cellStyle name="Normal 3 8 3 4 5" xfId="16993"/>
    <cellStyle name="Normal 3 8 3 5" xfId="16994"/>
    <cellStyle name="Normal 3 8 3 5 2" xfId="16995"/>
    <cellStyle name="Normal 3 8 3 5 3" xfId="16996"/>
    <cellStyle name="Normal 3 8 3 5 4" xfId="16997"/>
    <cellStyle name="Normal 3 8 3 6" xfId="16998"/>
    <cellStyle name="Normal 3 8 3 7" xfId="16999"/>
    <cellStyle name="Normal 3 8 3 8" xfId="17000"/>
    <cellStyle name="Normal 3 8 4" xfId="17001"/>
    <cellStyle name="Normal 3 8 4 2" xfId="17002"/>
    <cellStyle name="Normal 3 8 4 3" xfId="17003"/>
    <cellStyle name="Normal 3 8 4 3 2" xfId="17004"/>
    <cellStyle name="Normal 3 8 4 3 2 2" xfId="17005"/>
    <cellStyle name="Normal 3 8 4 3 2 3" xfId="17006"/>
    <cellStyle name="Normal 3 8 4 3 2 4" xfId="17007"/>
    <cellStyle name="Normal 3 8 4 3 3" xfId="17008"/>
    <cellStyle name="Normal 3 8 4 3 4" xfId="17009"/>
    <cellStyle name="Normal 3 8 4 3 5" xfId="17010"/>
    <cellStyle name="Normal 3 8 4 4" xfId="17011"/>
    <cellStyle name="Normal 3 8 4 4 2" xfId="17012"/>
    <cellStyle name="Normal 3 8 4 4 3" xfId="17013"/>
    <cellStyle name="Normal 3 8 4 4 4" xfId="17014"/>
    <cellStyle name="Normal 3 8 4 5" xfId="17015"/>
    <cellStyle name="Normal 3 8 4 6" xfId="17016"/>
    <cellStyle name="Normal 3 8 4 7" xfId="17017"/>
    <cellStyle name="Normal 3 8 5" xfId="17018"/>
    <cellStyle name="Normal 3 8 6" xfId="17019"/>
    <cellStyle name="Normal 3 8 7" xfId="17020"/>
    <cellStyle name="Normal 3 8 8" xfId="17021"/>
    <cellStyle name="Normal 3 8 9" xfId="17022"/>
    <cellStyle name="Normal 3 8 9 2" xfId="17023"/>
    <cellStyle name="Normal 3 8 9 2 2" xfId="17024"/>
    <cellStyle name="Normal 3 8 9 2 2 2" xfId="17025"/>
    <cellStyle name="Normal 3 8 9 2 2 3" xfId="17026"/>
    <cellStyle name="Normal 3 8 9 2 2 4" xfId="17027"/>
    <cellStyle name="Normal 3 8 9 2 3" xfId="17028"/>
    <cellStyle name="Normal 3 8 9 2 4" xfId="17029"/>
    <cellStyle name="Normal 3 8 9 2 5" xfId="17030"/>
    <cellStyle name="Normal 3 8 9 3" xfId="17031"/>
    <cellStyle name="Normal 3 8 9 4" xfId="17032"/>
    <cellStyle name="Normal 3 8 9 4 2" xfId="17033"/>
    <cellStyle name="Normal 3 8 9 4 3" xfId="17034"/>
    <cellStyle name="Normal 3 8 9 4 4" xfId="17035"/>
    <cellStyle name="Normal 3 8 9 5" xfId="17036"/>
    <cellStyle name="Normal 3 8 9 6" xfId="17037"/>
    <cellStyle name="Normal 3 8 9 7" xfId="17038"/>
    <cellStyle name="Normal 3 9" xfId="17039"/>
    <cellStyle name="Normal 3 9 2" xfId="17040"/>
    <cellStyle name="Normal 3 9 2 2" xfId="17041"/>
    <cellStyle name="Normal 3 9 2 3" xfId="17042"/>
    <cellStyle name="Normal 3 9 2 3 2" xfId="17043"/>
    <cellStyle name="Normal 3 9 2 3 2 2" xfId="17044"/>
    <cellStyle name="Normal 3 9 2 3 2 3" xfId="17045"/>
    <cellStyle name="Normal 3 9 2 3 2 4" xfId="17046"/>
    <cellStyle name="Normal 3 9 2 3 3" xfId="17047"/>
    <cellStyle name="Normal 3 9 2 3 4" xfId="17048"/>
    <cellStyle name="Normal 3 9 2 3 5" xfId="17049"/>
    <cellStyle name="Normal 3 9 2 4" xfId="17050"/>
    <cellStyle name="Normal 3 9 2 4 2" xfId="17051"/>
    <cellStyle name="Normal 3 9 2 4 3" xfId="17052"/>
    <cellStyle name="Normal 3 9 2 4 4" xfId="17053"/>
    <cellStyle name="Normal 3 9 2 5" xfId="17054"/>
    <cellStyle name="Normal 3 9 2 6" xfId="17055"/>
    <cellStyle name="Normal 3 9 2 7" xfId="17056"/>
    <cellStyle name="Normal 3 9 3" xfId="17057"/>
    <cellStyle name="Normal 3 9 3 2" xfId="17058"/>
    <cellStyle name="Normal 3 9 3 2 2" xfId="17059"/>
    <cellStyle name="Normal 3 9 3 2 2 2" xfId="17060"/>
    <cellStyle name="Normal 3 9 3 2 2 3" xfId="17061"/>
    <cellStyle name="Normal 3 9 3 2 2 4" xfId="17062"/>
    <cellStyle name="Normal 3 9 3 2 3" xfId="17063"/>
    <cellStyle name="Normal 3 9 3 2 4" xfId="17064"/>
    <cellStyle name="Normal 3 9 3 2 5" xfId="17065"/>
    <cellStyle name="Normal 3 9 3 3" xfId="17066"/>
    <cellStyle name="Normal 3 9 3 3 2" xfId="17067"/>
    <cellStyle name="Normal 3 9 3 3 3" xfId="17068"/>
    <cellStyle name="Normal 3 9 3 3 4" xfId="17069"/>
    <cellStyle name="Normal 3 9 3 4" xfId="17070"/>
    <cellStyle name="Normal 3 9 3 5" xfId="17071"/>
    <cellStyle name="Normal 3 9 3 6" xfId="17072"/>
    <cellStyle name="Normal 3 9 4" xfId="17073"/>
    <cellStyle name="Normal 3 9 5" xfId="17074"/>
    <cellStyle name="Normal 3 9 5 2" xfId="17075"/>
    <cellStyle name="Normal 3 9 5 2 2" xfId="17076"/>
    <cellStyle name="Normal 3 9 5 2 3" xfId="17077"/>
    <cellStyle name="Normal 3 9 5 2 4" xfId="17078"/>
    <cellStyle name="Normal 3 9 5 3" xfId="17079"/>
    <cellStyle name="Normal 3 9 5 4" xfId="17080"/>
    <cellStyle name="Normal 3 9 5 5" xfId="17081"/>
    <cellStyle name="Normal 3 9 6" xfId="17082"/>
    <cellStyle name="Normal 3 9 7" xfId="17083"/>
    <cellStyle name="Normal 3 9 8" xfId="17084"/>
    <cellStyle name="Normal 30" xfId="17085"/>
    <cellStyle name="Normal 30 10" xfId="17086"/>
    <cellStyle name="Normal 30 10 2" xfId="17087"/>
    <cellStyle name="Normal 30 11" xfId="17088"/>
    <cellStyle name="Normal 30 11 2" xfId="17089"/>
    <cellStyle name="Normal 30 12" xfId="17090"/>
    <cellStyle name="Normal 30 12 2" xfId="17091"/>
    <cellStyle name="Normal 30 13" xfId="17092"/>
    <cellStyle name="Normal 30 13 2" xfId="17093"/>
    <cellStyle name="Normal 30 13 2 2" xfId="17094"/>
    <cellStyle name="Normal 30 13 2 3" xfId="17095"/>
    <cellStyle name="Normal 30 13 2 4" xfId="17096"/>
    <cellStyle name="Normal 30 13 3" xfId="17097"/>
    <cellStyle name="Normal 30 13 4" xfId="17098"/>
    <cellStyle name="Normal 30 13 5" xfId="17099"/>
    <cellStyle name="Normal 30 14" xfId="17100"/>
    <cellStyle name="Normal 30 14 2" xfId="17101"/>
    <cellStyle name="Normal 30 14 3" xfId="17102"/>
    <cellStyle name="Normal 30 14 4" xfId="17103"/>
    <cellStyle name="Normal 30 15" xfId="17104"/>
    <cellStyle name="Normal 30 16" xfId="17105"/>
    <cellStyle name="Normal 30 17" xfId="17106"/>
    <cellStyle name="Normal 30 2" xfId="17107"/>
    <cellStyle name="Normal 30 2 2" xfId="17108"/>
    <cellStyle name="Normal 30 3" xfId="17109"/>
    <cellStyle name="Normal 30 3 2" xfId="17110"/>
    <cellStyle name="Normal 30 4" xfId="17111"/>
    <cellStyle name="Normal 30 4 2" xfId="17112"/>
    <cellStyle name="Normal 30 5" xfId="17113"/>
    <cellStyle name="Normal 30 5 2" xfId="17114"/>
    <cellStyle name="Normal 30 6" xfId="17115"/>
    <cellStyle name="Normal 30 6 2" xfId="17116"/>
    <cellStyle name="Normal 30 7" xfId="17117"/>
    <cellStyle name="Normal 30 7 2" xfId="17118"/>
    <cellStyle name="Normal 30 8" xfId="17119"/>
    <cellStyle name="Normal 30 8 2" xfId="17120"/>
    <cellStyle name="Normal 30 9" xfId="17121"/>
    <cellStyle name="Normal 30 9 2" xfId="17122"/>
    <cellStyle name="Normal 31" xfId="17123"/>
    <cellStyle name="Normal 31 2" xfId="17124"/>
    <cellStyle name="Normal 31 3" xfId="17125"/>
    <cellStyle name="Normal 31 3 2" xfId="17126"/>
    <cellStyle name="Normal 31 3 2 2" xfId="17127"/>
    <cellStyle name="Normal 31 3 2 2 2" xfId="17128"/>
    <cellStyle name="Normal 31 3 2 2 3" xfId="17129"/>
    <cellStyle name="Normal 31 3 2 2 4" xfId="17130"/>
    <cellStyle name="Normal 31 3 2 3" xfId="17131"/>
    <cellStyle name="Normal 31 3 2 4" xfId="17132"/>
    <cellStyle name="Normal 31 3 2 5" xfId="17133"/>
    <cellStyle name="Normal 31 3 3" xfId="17134"/>
    <cellStyle name="Normal 31 3 3 2" xfId="17135"/>
    <cellStyle name="Normal 31 3 3 3" xfId="17136"/>
    <cellStyle name="Normal 31 3 3 4" xfId="17137"/>
    <cellStyle name="Normal 31 3 4" xfId="17138"/>
    <cellStyle name="Normal 31 3 5" xfId="17139"/>
    <cellStyle name="Normal 31 3 6" xfId="17140"/>
    <cellStyle name="Normal 32" xfId="17141"/>
    <cellStyle name="Normal 32 2" xfId="17142"/>
    <cellStyle name="Normal 32 3" xfId="17143"/>
    <cellStyle name="Normal 32 3 2" xfId="17144"/>
    <cellStyle name="Normal 32 3 2 2" xfId="17145"/>
    <cellStyle name="Normal 32 3 2 2 2" xfId="17146"/>
    <cellStyle name="Normal 32 3 2 2 3" xfId="17147"/>
    <cellStyle name="Normal 32 3 2 2 4" xfId="17148"/>
    <cellStyle name="Normal 32 3 2 3" xfId="17149"/>
    <cellStyle name="Normal 32 3 2 4" xfId="17150"/>
    <cellStyle name="Normal 32 3 2 5" xfId="17151"/>
    <cellStyle name="Normal 32 3 3" xfId="17152"/>
    <cellStyle name="Normal 32 3 3 2" xfId="17153"/>
    <cellStyle name="Normal 32 3 3 3" xfId="17154"/>
    <cellStyle name="Normal 32 3 3 4" xfId="17155"/>
    <cellStyle name="Normal 32 3 4" xfId="17156"/>
    <cellStyle name="Normal 32 3 5" xfId="17157"/>
    <cellStyle name="Normal 32 3 6" xfId="17158"/>
    <cellStyle name="Normal 33" xfId="17159"/>
    <cellStyle name="Normal 33 2" xfId="17160"/>
    <cellStyle name="Normal 33 3" xfId="17161"/>
    <cellStyle name="Normal 33 3 2" xfId="17162"/>
    <cellStyle name="Normal 33 3 2 2" xfId="17163"/>
    <cellStyle name="Normal 33 3 2 2 2" xfId="17164"/>
    <cellStyle name="Normal 33 3 2 2 3" xfId="17165"/>
    <cellStyle name="Normal 33 3 2 2 4" xfId="17166"/>
    <cellStyle name="Normal 33 3 2 3" xfId="17167"/>
    <cellStyle name="Normal 33 3 2 4" xfId="17168"/>
    <cellStyle name="Normal 33 3 2 5" xfId="17169"/>
    <cellStyle name="Normal 33 3 3" xfId="17170"/>
    <cellStyle name="Normal 33 3 3 2" xfId="17171"/>
    <cellStyle name="Normal 33 3 3 3" xfId="17172"/>
    <cellStyle name="Normal 33 3 3 4" xfId="17173"/>
    <cellStyle name="Normal 33 3 4" xfId="17174"/>
    <cellStyle name="Normal 33 3 5" xfId="17175"/>
    <cellStyle name="Normal 33 3 6" xfId="17176"/>
    <cellStyle name="Normal 34" xfId="17177"/>
    <cellStyle name="Normal 34 2" xfId="17178"/>
    <cellStyle name="Normal 34 2 2" xfId="17179"/>
    <cellStyle name="Normal 34 2 2 2" xfId="17180"/>
    <cellStyle name="Normal 34 2 2 3" xfId="17181"/>
    <cellStyle name="Normal 34 2 2 4" xfId="17182"/>
    <cellStyle name="Normal 34 2 3" xfId="17183"/>
    <cellStyle name="Normal 34 2 4" xfId="17184"/>
    <cellStyle name="Normal 34 2 5" xfId="17185"/>
    <cellStyle name="Normal 34 3" xfId="17186"/>
    <cellStyle name="Normal 34 4" xfId="17187"/>
    <cellStyle name="Normal 34 4 2" xfId="17188"/>
    <cellStyle name="Normal 34 4 3" xfId="17189"/>
    <cellStyle name="Normal 34 4 4" xfId="17190"/>
    <cellStyle name="Normal 34 5" xfId="17191"/>
    <cellStyle name="Normal 34 6" xfId="17192"/>
    <cellStyle name="Normal 34 7" xfId="17193"/>
    <cellStyle name="Normal 35" xfId="17194"/>
    <cellStyle name="Normal 35 2" xfId="17195"/>
    <cellStyle name="Normal 35 2 2" xfId="17196"/>
    <cellStyle name="Normal 35 2 2 2" xfId="17197"/>
    <cellStyle name="Normal 35 2 2 2 2" xfId="17198"/>
    <cellStyle name="Normal 35 2 2 2 3" xfId="17199"/>
    <cellStyle name="Normal 35 2 2 2 4" xfId="17200"/>
    <cellStyle name="Normal 35 2 2 3" xfId="17201"/>
    <cellStyle name="Normal 35 2 2 4" xfId="17202"/>
    <cellStyle name="Normal 35 2 2 5" xfId="17203"/>
    <cellStyle name="Normal 35 2 3" xfId="17204"/>
    <cellStyle name="Normal 35 2 3 2" xfId="17205"/>
    <cellStyle name="Normal 35 2 3 3" xfId="17206"/>
    <cellStyle name="Normal 35 2 3 4" xfId="17207"/>
    <cellStyle name="Normal 35 2 4" xfId="17208"/>
    <cellStyle name="Normal 35 2 5" xfId="17209"/>
    <cellStyle name="Normal 35 2 6" xfId="17210"/>
    <cellStyle name="Normal 36" xfId="17211"/>
    <cellStyle name="Normal 36 2" xfId="17212"/>
    <cellStyle name="Normal 36 2 2" xfId="17213"/>
    <cellStyle name="Normal 36 2 2 2" xfId="17214"/>
    <cellStyle name="Normal 36 2 2 3" xfId="17215"/>
    <cellStyle name="Normal 36 2 2 4" xfId="17216"/>
    <cellStyle name="Normal 36 2 3" xfId="17217"/>
    <cellStyle name="Normal 36 2 4" xfId="17218"/>
    <cellStyle name="Normal 36 2 5" xfId="17219"/>
    <cellStyle name="Normal 36 3" xfId="17220"/>
    <cellStyle name="Normal 36 4" xfId="17221"/>
    <cellStyle name="Normal 36 4 2" xfId="17222"/>
    <cellStyle name="Normal 36 4 3" xfId="17223"/>
    <cellStyle name="Normal 36 4 4" xfId="17224"/>
    <cellStyle name="Normal 36 5" xfId="17225"/>
    <cellStyle name="Normal 36 6" xfId="17226"/>
    <cellStyle name="Normal 36 7" xfId="17227"/>
    <cellStyle name="Normal 37" xfId="17228"/>
    <cellStyle name="Normal 37 2" xfId="17229"/>
    <cellStyle name="Normal 37 3" xfId="17230"/>
    <cellStyle name="Normal 37 3 2" xfId="17231"/>
    <cellStyle name="Normal 37 3 2 2" xfId="17232"/>
    <cellStyle name="Normal 37 3 2 2 2" xfId="17233"/>
    <cellStyle name="Normal 37 3 2 2 3" xfId="17234"/>
    <cellStyle name="Normal 37 3 2 2 4" xfId="17235"/>
    <cellStyle name="Normal 37 3 2 3" xfId="17236"/>
    <cellStyle name="Normal 37 3 2 4" xfId="17237"/>
    <cellStyle name="Normal 37 3 2 5" xfId="17238"/>
    <cellStyle name="Normal 37 3 3" xfId="17239"/>
    <cellStyle name="Normal 37 3 3 2" xfId="17240"/>
    <cellStyle name="Normal 37 3 3 3" xfId="17241"/>
    <cellStyle name="Normal 37 3 3 4" xfId="17242"/>
    <cellStyle name="Normal 37 3 4" xfId="17243"/>
    <cellStyle name="Normal 37 3 5" xfId="17244"/>
    <cellStyle name="Normal 37 3 6" xfId="17245"/>
    <cellStyle name="Normal 38" xfId="17246"/>
    <cellStyle name="Normal 38 2" xfId="17247"/>
    <cellStyle name="Normal 38 3" xfId="17248"/>
    <cellStyle name="Normal 38 3 2" xfId="17249"/>
    <cellStyle name="Normal 38 3 2 2" xfId="17250"/>
    <cellStyle name="Normal 38 3 2 2 2" xfId="17251"/>
    <cellStyle name="Normal 38 3 2 2 3" xfId="17252"/>
    <cellStyle name="Normal 38 3 2 2 4" xfId="17253"/>
    <cellStyle name="Normal 38 3 2 3" xfId="17254"/>
    <cellStyle name="Normal 38 3 2 4" xfId="17255"/>
    <cellStyle name="Normal 38 3 2 5" xfId="17256"/>
    <cellStyle name="Normal 38 3 3" xfId="17257"/>
    <cellStyle name="Normal 38 3 3 2" xfId="17258"/>
    <cellStyle name="Normal 38 3 3 3" xfId="17259"/>
    <cellStyle name="Normal 38 3 3 4" xfId="17260"/>
    <cellStyle name="Normal 38 3 4" xfId="17261"/>
    <cellStyle name="Normal 38 3 5" xfId="17262"/>
    <cellStyle name="Normal 38 3 6" xfId="17263"/>
    <cellStyle name="Normal 39" xfId="17264"/>
    <cellStyle name="Normal 39 2" xfId="17265"/>
    <cellStyle name="Normal 39 3" xfId="17266"/>
    <cellStyle name="Normal 39 3 2" xfId="17267"/>
    <cellStyle name="Normal 39 3 2 2" xfId="17268"/>
    <cellStyle name="Normal 39 3 2 2 2" xfId="17269"/>
    <cellStyle name="Normal 39 3 2 2 3" xfId="17270"/>
    <cellStyle name="Normal 39 3 2 2 4" xfId="17271"/>
    <cellStyle name="Normal 39 3 2 3" xfId="17272"/>
    <cellStyle name="Normal 39 3 2 4" xfId="17273"/>
    <cellStyle name="Normal 39 3 2 5" xfId="17274"/>
    <cellStyle name="Normal 39 3 3" xfId="17275"/>
    <cellStyle name="Normal 39 3 3 2" xfId="17276"/>
    <cellStyle name="Normal 39 3 3 3" xfId="17277"/>
    <cellStyle name="Normal 39 3 3 4" xfId="17278"/>
    <cellStyle name="Normal 39 3 4" xfId="17279"/>
    <cellStyle name="Normal 39 3 5" xfId="17280"/>
    <cellStyle name="Normal 39 3 6" xfId="17281"/>
    <cellStyle name="Normal 4" xfId="13"/>
    <cellStyle name="Normal 4 10" xfId="17282"/>
    <cellStyle name="Normal 4 11" xfId="17283"/>
    <cellStyle name="Normal 4 12" xfId="17284"/>
    <cellStyle name="Normal 4 13" xfId="17285"/>
    <cellStyle name="Normal 4 13 2" xfId="17286"/>
    <cellStyle name="Normal 4 13 3" xfId="17287"/>
    <cellStyle name="Normal 4 13 4" xfId="17288"/>
    <cellStyle name="Normal 4 14" xfId="17289"/>
    <cellStyle name="Normal 4 14 2" xfId="17290"/>
    <cellStyle name="Normal 4 14 3" xfId="17291"/>
    <cellStyle name="Normal 4 2" xfId="17292"/>
    <cellStyle name="Normal 4 2 10" xfId="17293"/>
    <cellStyle name="Normal 4 2 11" xfId="17294"/>
    <cellStyle name="Normal 4 2 11 2" xfId="17295"/>
    <cellStyle name="Normal 4 2 11 2 2" xfId="17296"/>
    <cellStyle name="Normal 4 2 11 2 3" xfId="17297"/>
    <cellStyle name="Normal 4 2 11 2 4" xfId="17298"/>
    <cellStyle name="Normal 4 2 11 3" xfId="17299"/>
    <cellStyle name="Normal 4 2 11 4" xfId="17300"/>
    <cellStyle name="Normal 4 2 11 5" xfId="17301"/>
    <cellStyle name="Normal 4 2 12" xfId="17302"/>
    <cellStyle name="Normal 4 2 13" xfId="17303"/>
    <cellStyle name="Normal 4 2 14" xfId="17304"/>
    <cellStyle name="Normal 4 2 2" xfId="17305"/>
    <cellStyle name="Normal 4 2 2 10" xfId="17306"/>
    <cellStyle name="Normal 4 2 2 10 2" xfId="17307"/>
    <cellStyle name="Normal 4 2 2 10 2 2" xfId="17308"/>
    <cellStyle name="Normal 4 2 2 10 2 3" xfId="17309"/>
    <cellStyle name="Normal 4 2 2 10 2 4" xfId="17310"/>
    <cellStyle name="Normal 4 2 2 10 3" xfId="17311"/>
    <cellStyle name="Normal 4 2 2 10 4" xfId="17312"/>
    <cellStyle name="Normal 4 2 2 10 5" xfId="17313"/>
    <cellStyle name="Normal 4 2 2 11" xfId="17314"/>
    <cellStyle name="Normal 4 2 2 12" xfId="17315"/>
    <cellStyle name="Normal 4 2 2 13" xfId="17316"/>
    <cellStyle name="Normal 4 2 2 14" xfId="17317"/>
    <cellStyle name="Normal 4 2 2 2" xfId="17318"/>
    <cellStyle name="Normal 4 2 2 2 2" xfId="17319"/>
    <cellStyle name="Normal 4 2 2 2 2 2" xfId="17320"/>
    <cellStyle name="Normal 4 2 2 2 2 2 2" xfId="17321"/>
    <cellStyle name="Normal 4 2 2 2 2 2 2 2" xfId="17322"/>
    <cellStyle name="Normal 4 2 2 2 2 2 2 2 2" xfId="17323"/>
    <cellStyle name="Normal 4 2 2 2 2 2 2 2 3" xfId="17324"/>
    <cellStyle name="Normal 4 2 2 2 2 2 2 2 4" xfId="17325"/>
    <cellStyle name="Normal 4 2 2 2 2 2 2 3" xfId="17326"/>
    <cellStyle name="Normal 4 2 2 2 2 2 2 4" xfId="17327"/>
    <cellStyle name="Normal 4 2 2 2 2 2 2 5" xfId="17328"/>
    <cellStyle name="Normal 4 2 2 2 2 2 3" xfId="17329"/>
    <cellStyle name="Normal 4 2 2 2 2 2 3 2" xfId="17330"/>
    <cellStyle name="Normal 4 2 2 2 2 2 3 3" xfId="17331"/>
    <cellStyle name="Normal 4 2 2 2 2 2 3 4" xfId="17332"/>
    <cellStyle name="Normal 4 2 2 2 2 2 4" xfId="17333"/>
    <cellStyle name="Normal 4 2 2 2 2 2 5" xfId="17334"/>
    <cellStyle name="Normal 4 2 2 2 2 2 6" xfId="17335"/>
    <cellStyle name="Normal 4 2 2 2 2 3" xfId="17336"/>
    <cellStyle name="Normal 4 2 2 2 2 3 2" xfId="17337"/>
    <cellStyle name="Normal 4 2 2 2 2 3 2 2" xfId="17338"/>
    <cellStyle name="Normal 4 2 2 2 2 3 2 2 2" xfId="17339"/>
    <cellStyle name="Normal 4 2 2 2 2 3 2 2 3" xfId="17340"/>
    <cellStyle name="Normal 4 2 2 2 2 3 2 2 4" xfId="17341"/>
    <cellStyle name="Normal 4 2 2 2 2 3 2 3" xfId="17342"/>
    <cellStyle name="Normal 4 2 2 2 2 3 2 4" xfId="17343"/>
    <cellStyle name="Normal 4 2 2 2 2 3 2 5" xfId="17344"/>
    <cellStyle name="Normal 4 2 2 2 2 3 3" xfId="17345"/>
    <cellStyle name="Normal 4 2 2 2 2 3 3 2" xfId="17346"/>
    <cellStyle name="Normal 4 2 2 2 2 3 3 3" xfId="17347"/>
    <cellStyle name="Normal 4 2 2 2 2 3 3 4" xfId="17348"/>
    <cellStyle name="Normal 4 2 2 2 2 3 4" xfId="17349"/>
    <cellStyle name="Normal 4 2 2 2 2 3 5" xfId="17350"/>
    <cellStyle name="Normal 4 2 2 2 2 3 6" xfId="17351"/>
    <cellStyle name="Normal 4 2 2 2 2 4" xfId="17352"/>
    <cellStyle name="Normal 4 2 2 2 2 4 2" xfId="17353"/>
    <cellStyle name="Normal 4 2 2 2 2 4 2 2" xfId="17354"/>
    <cellStyle name="Normal 4 2 2 2 2 4 2 3" xfId="17355"/>
    <cellStyle name="Normal 4 2 2 2 2 4 2 4" xfId="17356"/>
    <cellStyle name="Normal 4 2 2 2 2 4 3" xfId="17357"/>
    <cellStyle name="Normal 4 2 2 2 2 4 4" xfId="17358"/>
    <cellStyle name="Normal 4 2 2 2 2 4 5" xfId="17359"/>
    <cellStyle name="Normal 4 2 2 2 2 5" xfId="17360"/>
    <cellStyle name="Normal 4 2 2 2 2 5 2" xfId="17361"/>
    <cellStyle name="Normal 4 2 2 2 2 5 3" xfId="17362"/>
    <cellStyle name="Normal 4 2 2 2 2 5 4" xfId="17363"/>
    <cellStyle name="Normal 4 2 2 2 2 6" xfId="17364"/>
    <cellStyle name="Normal 4 2 2 2 2 7" xfId="17365"/>
    <cellStyle name="Normal 4 2 2 2 2 8" xfId="17366"/>
    <cellStyle name="Normal 4 2 2 2 3" xfId="17367"/>
    <cellStyle name="Normal 4 2 2 2 3 2" xfId="17368"/>
    <cellStyle name="Normal 4 2 2 2 3 2 2" xfId="17369"/>
    <cellStyle name="Normal 4 2 2 2 3 2 2 2" xfId="17370"/>
    <cellStyle name="Normal 4 2 2 2 3 2 2 3" xfId="17371"/>
    <cellStyle name="Normal 4 2 2 2 3 2 2 4" xfId="17372"/>
    <cellStyle name="Normal 4 2 2 2 3 2 3" xfId="17373"/>
    <cellStyle name="Normal 4 2 2 2 3 2 4" xfId="17374"/>
    <cellStyle name="Normal 4 2 2 2 3 2 5" xfId="17375"/>
    <cellStyle name="Normal 4 2 2 2 3 3" xfId="17376"/>
    <cellStyle name="Normal 4 2 2 2 3 3 2" xfId="17377"/>
    <cellStyle name="Normal 4 2 2 2 3 3 3" xfId="17378"/>
    <cellStyle name="Normal 4 2 2 2 3 3 4" xfId="17379"/>
    <cellStyle name="Normal 4 2 2 2 3 4" xfId="17380"/>
    <cellStyle name="Normal 4 2 2 2 3 5" xfId="17381"/>
    <cellStyle name="Normal 4 2 2 2 3 6" xfId="17382"/>
    <cellStyle name="Normal 4 2 2 2 4" xfId="17383"/>
    <cellStyle name="Normal 4 2 2 2 4 2" xfId="17384"/>
    <cellStyle name="Normal 4 2 2 2 4 2 2" xfId="17385"/>
    <cellStyle name="Normal 4 2 2 2 4 2 2 2" xfId="17386"/>
    <cellStyle name="Normal 4 2 2 2 4 2 2 3" xfId="17387"/>
    <cellStyle name="Normal 4 2 2 2 4 2 2 4" xfId="17388"/>
    <cellStyle name="Normal 4 2 2 2 4 2 3" xfId="17389"/>
    <cellStyle name="Normal 4 2 2 2 4 2 4" xfId="17390"/>
    <cellStyle name="Normal 4 2 2 2 4 2 5" xfId="17391"/>
    <cellStyle name="Normal 4 2 2 2 4 3" xfId="17392"/>
    <cellStyle name="Normal 4 2 2 2 4 3 2" xfId="17393"/>
    <cellStyle name="Normal 4 2 2 2 4 3 3" xfId="17394"/>
    <cellStyle name="Normal 4 2 2 2 4 3 4" xfId="17395"/>
    <cellStyle name="Normal 4 2 2 2 4 4" xfId="17396"/>
    <cellStyle name="Normal 4 2 2 2 4 5" xfId="17397"/>
    <cellStyle name="Normal 4 2 2 2 4 6" xfId="17398"/>
    <cellStyle name="Normal 4 2 2 2 5" xfId="17399"/>
    <cellStyle name="Normal 4 2 2 2 5 2" xfId="17400"/>
    <cellStyle name="Normal 4 2 2 2 5 2 2" xfId="17401"/>
    <cellStyle name="Normal 4 2 2 2 5 2 3" xfId="17402"/>
    <cellStyle name="Normal 4 2 2 2 5 2 4" xfId="17403"/>
    <cellStyle name="Normal 4 2 2 2 5 3" xfId="17404"/>
    <cellStyle name="Normal 4 2 2 2 5 4" xfId="17405"/>
    <cellStyle name="Normal 4 2 2 2 5 5" xfId="17406"/>
    <cellStyle name="Normal 4 2 2 2 6" xfId="17407"/>
    <cellStyle name="Normal 4 2 2 2 6 2" xfId="17408"/>
    <cellStyle name="Normal 4 2 2 2 6 3" xfId="17409"/>
    <cellStyle name="Normal 4 2 2 2 6 4" xfId="17410"/>
    <cellStyle name="Normal 4 2 2 2 7" xfId="17411"/>
    <cellStyle name="Normal 4 2 2 2 8" xfId="17412"/>
    <cellStyle name="Normal 4 2 2 2 9" xfId="17413"/>
    <cellStyle name="Normal 4 2 2 3" xfId="17414"/>
    <cellStyle name="Normal 4 2 2 3 2" xfId="17415"/>
    <cellStyle name="Normal 4 2 2 3 2 2" xfId="17416"/>
    <cellStyle name="Normal 4 2 2 3 2 2 2" xfId="17417"/>
    <cellStyle name="Normal 4 2 2 3 2 2 2 2" xfId="17418"/>
    <cellStyle name="Normal 4 2 2 3 2 2 2 2 2" xfId="17419"/>
    <cellStyle name="Normal 4 2 2 3 2 2 2 2 3" xfId="17420"/>
    <cellStyle name="Normal 4 2 2 3 2 2 2 2 4" xfId="17421"/>
    <cellStyle name="Normal 4 2 2 3 2 2 2 3" xfId="17422"/>
    <cellStyle name="Normal 4 2 2 3 2 2 2 4" xfId="17423"/>
    <cellStyle name="Normal 4 2 2 3 2 2 2 5" xfId="17424"/>
    <cellStyle name="Normal 4 2 2 3 2 2 3" xfId="17425"/>
    <cellStyle name="Normal 4 2 2 3 2 2 3 2" xfId="17426"/>
    <cellStyle name="Normal 4 2 2 3 2 2 3 3" xfId="17427"/>
    <cellStyle name="Normal 4 2 2 3 2 2 3 4" xfId="17428"/>
    <cellStyle name="Normal 4 2 2 3 2 2 4" xfId="17429"/>
    <cellStyle name="Normal 4 2 2 3 2 2 5" xfId="17430"/>
    <cellStyle name="Normal 4 2 2 3 2 2 6" xfId="17431"/>
    <cellStyle name="Normal 4 2 2 3 2 3" xfId="17432"/>
    <cellStyle name="Normal 4 2 2 3 2 3 2" xfId="17433"/>
    <cellStyle name="Normal 4 2 2 3 2 3 2 2" xfId="17434"/>
    <cellStyle name="Normal 4 2 2 3 2 3 2 2 2" xfId="17435"/>
    <cellStyle name="Normal 4 2 2 3 2 3 2 2 3" xfId="17436"/>
    <cellStyle name="Normal 4 2 2 3 2 3 2 2 4" xfId="17437"/>
    <cellStyle name="Normal 4 2 2 3 2 3 2 3" xfId="17438"/>
    <cellStyle name="Normal 4 2 2 3 2 3 2 4" xfId="17439"/>
    <cellStyle name="Normal 4 2 2 3 2 3 2 5" xfId="17440"/>
    <cellStyle name="Normal 4 2 2 3 2 3 3" xfId="17441"/>
    <cellStyle name="Normal 4 2 2 3 2 3 3 2" xfId="17442"/>
    <cellStyle name="Normal 4 2 2 3 2 3 3 3" xfId="17443"/>
    <cellStyle name="Normal 4 2 2 3 2 3 3 4" xfId="17444"/>
    <cellStyle name="Normal 4 2 2 3 2 3 4" xfId="17445"/>
    <cellStyle name="Normal 4 2 2 3 2 3 5" xfId="17446"/>
    <cellStyle name="Normal 4 2 2 3 2 3 6" xfId="17447"/>
    <cellStyle name="Normal 4 2 2 3 2 4" xfId="17448"/>
    <cellStyle name="Normal 4 2 2 3 2 4 2" xfId="17449"/>
    <cellStyle name="Normal 4 2 2 3 2 4 2 2" xfId="17450"/>
    <cellStyle name="Normal 4 2 2 3 2 4 2 3" xfId="17451"/>
    <cellStyle name="Normal 4 2 2 3 2 4 2 4" xfId="17452"/>
    <cellStyle name="Normal 4 2 2 3 2 4 3" xfId="17453"/>
    <cellStyle name="Normal 4 2 2 3 2 4 4" xfId="17454"/>
    <cellStyle name="Normal 4 2 2 3 2 4 5" xfId="17455"/>
    <cellStyle name="Normal 4 2 2 3 2 5" xfId="17456"/>
    <cellStyle name="Normal 4 2 2 3 2 5 2" xfId="17457"/>
    <cellStyle name="Normal 4 2 2 3 2 5 3" xfId="17458"/>
    <cellStyle name="Normal 4 2 2 3 2 5 4" xfId="17459"/>
    <cellStyle name="Normal 4 2 2 3 2 6" xfId="17460"/>
    <cellStyle name="Normal 4 2 2 3 2 7" xfId="17461"/>
    <cellStyle name="Normal 4 2 2 3 2 8" xfId="17462"/>
    <cellStyle name="Normal 4 2 2 3 3" xfId="17463"/>
    <cellStyle name="Normal 4 2 2 3 3 2" xfId="17464"/>
    <cellStyle name="Normal 4 2 2 3 3 2 2" xfId="17465"/>
    <cellStyle name="Normal 4 2 2 3 3 2 2 2" xfId="17466"/>
    <cellStyle name="Normal 4 2 2 3 3 2 2 3" xfId="17467"/>
    <cellStyle name="Normal 4 2 2 3 3 2 2 4" xfId="17468"/>
    <cellStyle name="Normal 4 2 2 3 3 2 3" xfId="17469"/>
    <cellStyle name="Normal 4 2 2 3 3 2 4" xfId="17470"/>
    <cellStyle name="Normal 4 2 2 3 3 2 5" xfId="17471"/>
    <cellStyle name="Normal 4 2 2 3 3 3" xfId="17472"/>
    <cellStyle name="Normal 4 2 2 3 3 3 2" xfId="17473"/>
    <cellStyle name="Normal 4 2 2 3 3 3 3" xfId="17474"/>
    <cellStyle name="Normal 4 2 2 3 3 3 4" xfId="17475"/>
    <cellStyle name="Normal 4 2 2 3 3 4" xfId="17476"/>
    <cellStyle name="Normal 4 2 2 3 3 5" xfId="17477"/>
    <cellStyle name="Normal 4 2 2 3 3 6" xfId="17478"/>
    <cellStyle name="Normal 4 2 2 3 4" xfId="17479"/>
    <cellStyle name="Normal 4 2 2 3 4 2" xfId="17480"/>
    <cellStyle name="Normal 4 2 2 3 4 2 2" xfId="17481"/>
    <cellStyle name="Normal 4 2 2 3 4 2 2 2" xfId="17482"/>
    <cellStyle name="Normal 4 2 2 3 4 2 2 3" xfId="17483"/>
    <cellStyle name="Normal 4 2 2 3 4 2 2 4" xfId="17484"/>
    <cellStyle name="Normal 4 2 2 3 4 2 3" xfId="17485"/>
    <cellStyle name="Normal 4 2 2 3 4 2 4" xfId="17486"/>
    <cellStyle name="Normal 4 2 2 3 4 2 5" xfId="17487"/>
    <cellStyle name="Normal 4 2 2 3 4 3" xfId="17488"/>
    <cellStyle name="Normal 4 2 2 3 4 3 2" xfId="17489"/>
    <cellStyle name="Normal 4 2 2 3 4 3 3" xfId="17490"/>
    <cellStyle name="Normal 4 2 2 3 4 3 4" xfId="17491"/>
    <cellStyle name="Normal 4 2 2 3 4 4" xfId="17492"/>
    <cellStyle name="Normal 4 2 2 3 4 5" xfId="17493"/>
    <cellStyle name="Normal 4 2 2 3 4 6" xfId="17494"/>
    <cellStyle name="Normal 4 2 2 3 5" xfId="17495"/>
    <cellStyle name="Normal 4 2 2 3 5 2" xfId="17496"/>
    <cellStyle name="Normal 4 2 2 3 5 2 2" xfId="17497"/>
    <cellStyle name="Normal 4 2 2 3 5 2 3" xfId="17498"/>
    <cellStyle name="Normal 4 2 2 3 5 2 4" xfId="17499"/>
    <cellStyle name="Normal 4 2 2 3 5 3" xfId="17500"/>
    <cellStyle name="Normal 4 2 2 3 5 4" xfId="17501"/>
    <cellStyle name="Normal 4 2 2 3 5 5" xfId="17502"/>
    <cellStyle name="Normal 4 2 2 3 6" xfId="17503"/>
    <cellStyle name="Normal 4 2 2 3 6 2" xfId="17504"/>
    <cellStyle name="Normal 4 2 2 3 6 3" xfId="17505"/>
    <cellStyle name="Normal 4 2 2 3 6 4" xfId="17506"/>
    <cellStyle name="Normal 4 2 2 3 7" xfId="17507"/>
    <cellStyle name="Normal 4 2 2 3 8" xfId="17508"/>
    <cellStyle name="Normal 4 2 2 3 9" xfId="17509"/>
    <cellStyle name="Normal 4 2 2 4" xfId="17510"/>
    <cellStyle name="Normal 4 2 2 4 2" xfId="17511"/>
    <cellStyle name="Normal 4 2 2 4 2 2" xfId="17512"/>
    <cellStyle name="Normal 4 2 2 4 2 2 2" xfId="17513"/>
    <cellStyle name="Normal 4 2 2 4 2 2 2 2" xfId="17514"/>
    <cellStyle name="Normal 4 2 2 4 2 2 2 2 2" xfId="17515"/>
    <cellStyle name="Normal 4 2 2 4 2 2 2 2 3" xfId="17516"/>
    <cellStyle name="Normal 4 2 2 4 2 2 2 2 4" xfId="17517"/>
    <cellStyle name="Normal 4 2 2 4 2 2 2 3" xfId="17518"/>
    <cellStyle name="Normal 4 2 2 4 2 2 2 4" xfId="17519"/>
    <cellStyle name="Normal 4 2 2 4 2 2 2 5" xfId="17520"/>
    <cellStyle name="Normal 4 2 2 4 2 2 3" xfId="17521"/>
    <cellStyle name="Normal 4 2 2 4 2 2 3 2" xfId="17522"/>
    <cellStyle name="Normal 4 2 2 4 2 2 3 3" xfId="17523"/>
    <cellStyle name="Normal 4 2 2 4 2 2 3 4" xfId="17524"/>
    <cellStyle name="Normal 4 2 2 4 2 2 4" xfId="17525"/>
    <cellStyle name="Normal 4 2 2 4 2 2 5" xfId="17526"/>
    <cellStyle name="Normal 4 2 2 4 2 2 6" xfId="17527"/>
    <cellStyle name="Normal 4 2 2 4 2 3" xfId="17528"/>
    <cellStyle name="Normal 4 2 2 4 2 3 2" xfId="17529"/>
    <cellStyle name="Normal 4 2 2 4 2 3 2 2" xfId="17530"/>
    <cellStyle name="Normal 4 2 2 4 2 3 2 2 2" xfId="17531"/>
    <cellStyle name="Normal 4 2 2 4 2 3 2 2 3" xfId="17532"/>
    <cellStyle name="Normal 4 2 2 4 2 3 2 2 4" xfId="17533"/>
    <cellStyle name="Normal 4 2 2 4 2 3 2 3" xfId="17534"/>
    <cellStyle name="Normal 4 2 2 4 2 3 2 4" xfId="17535"/>
    <cellStyle name="Normal 4 2 2 4 2 3 2 5" xfId="17536"/>
    <cellStyle name="Normal 4 2 2 4 2 3 3" xfId="17537"/>
    <cellStyle name="Normal 4 2 2 4 2 3 3 2" xfId="17538"/>
    <cellStyle name="Normal 4 2 2 4 2 3 3 3" xfId="17539"/>
    <cellStyle name="Normal 4 2 2 4 2 3 3 4" xfId="17540"/>
    <cellStyle name="Normal 4 2 2 4 2 3 4" xfId="17541"/>
    <cellStyle name="Normal 4 2 2 4 2 3 5" xfId="17542"/>
    <cellStyle name="Normal 4 2 2 4 2 3 6" xfId="17543"/>
    <cellStyle name="Normal 4 2 2 4 2 4" xfId="17544"/>
    <cellStyle name="Normal 4 2 2 4 2 4 2" xfId="17545"/>
    <cellStyle name="Normal 4 2 2 4 2 4 2 2" xfId="17546"/>
    <cellStyle name="Normal 4 2 2 4 2 4 2 3" xfId="17547"/>
    <cellStyle name="Normal 4 2 2 4 2 4 2 4" xfId="17548"/>
    <cellStyle name="Normal 4 2 2 4 2 4 3" xfId="17549"/>
    <cellStyle name="Normal 4 2 2 4 2 4 4" xfId="17550"/>
    <cellStyle name="Normal 4 2 2 4 2 4 5" xfId="17551"/>
    <cellStyle name="Normal 4 2 2 4 2 5" xfId="17552"/>
    <cellStyle name="Normal 4 2 2 4 2 5 2" xfId="17553"/>
    <cellStyle name="Normal 4 2 2 4 2 5 3" xfId="17554"/>
    <cellStyle name="Normal 4 2 2 4 2 5 4" xfId="17555"/>
    <cellStyle name="Normal 4 2 2 4 2 6" xfId="17556"/>
    <cellStyle name="Normal 4 2 2 4 2 7" xfId="17557"/>
    <cellStyle name="Normal 4 2 2 4 2 8" xfId="17558"/>
    <cellStyle name="Normal 4 2 2 4 3" xfId="17559"/>
    <cellStyle name="Normal 4 2 2 4 3 2" xfId="17560"/>
    <cellStyle name="Normal 4 2 2 4 3 2 2" xfId="17561"/>
    <cellStyle name="Normal 4 2 2 4 3 2 2 2" xfId="17562"/>
    <cellStyle name="Normal 4 2 2 4 3 2 2 3" xfId="17563"/>
    <cellStyle name="Normal 4 2 2 4 3 2 2 4" xfId="17564"/>
    <cellStyle name="Normal 4 2 2 4 3 2 3" xfId="17565"/>
    <cellStyle name="Normal 4 2 2 4 3 2 4" xfId="17566"/>
    <cellStyle name="Normal 4 2 2 4 3 2 5" xfId="17567"/>
    <cellStyle name="Normal 4 2 2 4 3 3" xfId="17568"/>
    <cellStyle name="Normal 4 2 2 4 3 3 2" xfId="17569"/>
    <cellStyle name="Normal 4 2 2 4 3 3 3" xfId="17570"/>
    <cellStyle name="Normal 4 2 2 4 3 3 4" xfId="17571"/>
    <cellStyle name="Normal 4 2 2 4 3 4" xfId="17572"/>
    <cellStyle name="Normal 4 2 2 4 3 5" xfId="17573"/>
    <cellStyle name="Normal 4 2 2 4 3 6" xfId="17574"/>
    <cellStyle name="Normal 4 2 2 4 4" xfId="17575"/>
    <cellStyle name="Normal 4 2 2 4 4 2" xfId="17576"/>
    <cellStyle name="Normal 4 2 2 4 4 2 2" xfId="17577"/>
    <cellStyle name="Normal 4 2 2 4 4 2 2 2" xfId="17578"/>
    <cellStyle name="Normal 4 2 2 4 4 2 2 3" xfId="17579"/>
    <cellStyle name="Normal 4 2 2 4 4 2 2 4" xfId="17580"/>
    <cellStyle name="Normal 4 2 2 4 4 2 3" xfId="17581"/>
    <cellStyle name="Normal 4 2 2 4 4 2 4" xfId="17582"/>
    <cellStyle name="Normal 4 2 2 4 4 2 5" xfId="17583"/>
    <cellStyle name="Normal 4 2 2 4 4 3" xfId="17584"/>
    <cellStyle name="Normal 4 2 2 4 4 3 2" xfId="17585"/>
    <cellStyle name="Normal 4 2 2 4 4 3 3" xfId="17586"/>
    <cellStyle name="Normal 4 2 2 4 4 3 4" xfId="17587"/>
    <cellStyle name="Normal 4 2 2 4 4 4" xfId="17588"/>
    <cellStyle name="Normal 4 2 2 4 4 5" xfId="17589"/>
    <cellStyle name="Normal 4 2 2 4 4 6" xfId="17590"/>
    <cellStyle name="Normal 4 2 2 4 5" xfId="17591"/>
    <cellStyle name="Normal 4 2 2 4 5 2" xfId="17592"/>
    <cellStyle name="Normal 4 2 2 4 5 2 2" xfId="17593"/>
    <cellStyle name="Normal 4 2 2 4 5 2 3" xfId="17594"/>
    <cellStyle name="Normal 4 2 2 4 5 2 4" xfId="17595"/>
    <cellStyle name="Normal 4 2 2 4 5 3" xfId="17596"/>
    <cellStyle name="Normal 4 2 2 4 5 4" xfId="17597"/>
    <cellStyle name="Normal 4 2 2 4 5 5" xfId="17598"/>
    <cellStyle name="Normal 4 2 2 4 6" xfId="17599"/>
    <cellStyle name="Normal 4 2 2 4 6 2" xfId="17600"/>
    <cellStyle name="Normal 4 2 2 4 6 3" xfId="17601"/>
    <cellStyle name="Normal 4 2 2 4 6 4" xfId="17602"/>
    <cellStyle name="Normal 4 2 2 4 7" xfId="17603"/>
    <cellStyle name="Normal 4 2 2 4 8" xfId="17604"/>
    <cellStyle name="Normal 4 2 2 4 9" xfId="17605"/>
    <cellStyle name="Normal 4 2 2 5" xfId="17606"/>
    <cellStyle name="Normal 4 2 2 5 2" xfId="17607"/>
    <cellStyle name="Normal 4 2 2 5 2 2" xfId="17608"/>
    <cellStyle name="Normal 4 2 2 5 2 2 2" xfId="17609"/>
    <cellStyle name="Normal 4 2 2 5 2 2 2 2" xfId="17610"/>
    <cellStyle name="Normal 4 2 2 5 2 2 2 3" xfId="17611"/>
    <cellStyle name="Normal 4 2 2 5 2 2 2 4" xfId="17612"/>
    <cellStyle name="Normal 4 2 2 5 2 2 3" xfId="17613"/>
    <cellStyle name="Normal 4 2 2 5 2 2 4" xfId="17614"/>
    <cellStyle name="Normal 4 2 2 5 2 2 5" xfId="17615"/>
    <cellStyle name="Normal 4 2 2 5 2 3" xfId="17616"/>
    <cellStyle name="Normal 4 2 2 5 2 3 2" xfId="17617"/>
    <cellStyle name="Normal 4 2 2 5 2 3 3" xfId="17618"/>
    <cellStyle name="Normal 4 2 2 5 2 3 4" xfId="17619"/>
    <cellStyle name="Normal 4 2 2 5 2 4" xfId="17620"/>
    <cellStyle name="Normal 4 2 2 5 2 5" xfId="17621"/>
    <cellStyle name="Normal 4 2 2 5 2 6" xfId="17622"/>
    <cellStyle name="Normal 4 2 2 5 3" xfId="17623"/>
    <cellStyle name="Normal 4 2 2 5 3 2" xfId="17624"/>
    <cellStyle name="Normal 4 2 2 5 3 2 2" xfId="17625"/>
    <cellStyle name="Normal 4 2 2 5 3 2 2 2" xfId="17626"/>
    <cellStyle name="Normal 4 2 2 5 3 2 2 3" xfId="17627"/>
    <cellStyle name="Normal 4 2 2 5 3 2 2 4" xfId="17628"/>
    <cellStyle name="Normal 4 2 2 5 3 2 3" xfId="17629"/>
    <cellStyle name="Normal 4 2 2 5 3 2 4" xfId="17630"/>
    <cellStyle name="Normal 4 2 2 5 3 2 5" xfId="17631"/>
    <cellStyle name="Normal 4 2 2 5 3 3" xfId="17632"/>
    <cellStyle name="Normal 4 2 2 5 3 3 2" xfId="17633"/>
    <cellStyle name="Normal 4 2 2 5 3 3 3" xfId="17634"/>
    <cellStyle name="Normal 4 2 2 5 3 3 4" xfId="17635"/>
    <cellStyle name="Normal 4 2 2 5 3 4" xfId="17636"/>
    <cellStyle name="Normal 4 2 2 5 3 5" xfId="17637"/>
    <cellStyle name="Normal 4 2 2 5 3 6" xfId="17638"/>
    <cellStyle name="Normal 4 2 2 5 4" xfId="17639"/>
    <cellStyle name="Normal 4 2 2 5 4 2" xfId="17640"/>
    <cellStyle name="Normal 4 2 2 5 4 2 2" xfId="17641"/>
    <cellStyle name="Normal 4 2 2 5 4 2 3" xfId="17642"/>
    <cellStyle name="Normal 4 2 2 5 4 2 4" xfId="17643"/>
    <cellStyle name="Normal 4 2 2 5 4 3" xfId="17644"/>
    <cellStyle name="Normal 4 2 2 5 4 4" xfId="17645"/>
    <cellStyle name="Normal 4 2 2 5 4 5" xfId="17646"/>
    <cellStyle name="Normal 4 2 2 5 5" xfId="17647"/>
    <cellStyle name="Normal 4 2 2 5 5 2" xfId="17648"/>
    <cellStyle name="Normal 4 2 2 5 5 3" xfId="17649"/>
    <cellStyle name="Normal 4 2 2 5 5 4" xfId="17650"/>
    <cellStyle name="Normal 4 2 2 5 6" xfId="17651"/>
    <cellStyle name="Normal 4 2 2 5 7" xfId="17652"/>
    <cellStyle name="Normal 4 2 2 5 8" xfId="17653"/>
    <cellStyle name="Normal 4 2 2 6" xfId="17654"/>
    <cellStyle name="Normal 4 2 2 6 2" xfId="17655"/>
    <cellStyle name="Normal 4 2 2 6 2 2" xfId="17656"/>
    <cellStyle name="Normal 4 2 2 6 2 2 2" xfId="17657"/>
    <cellStyle name="Normal 4 2 2 6 2 2 2 2" xfId="17658"/>
    <cellStyle name="Normal 4 2 2 6 2 2 2 3" xfId="17659"/>
    <cellStyle name="Normal 4 2 2 6 2 2 2 4" xfId="17660"/>
    <cellStyle name="Normal 4 2 2 6 2 2 3" xfId="17661"/>
    <cellStyle name="Normal 4 2 2 6 2 2 4" xfId="17662"/>
    <cellStyle name="Normal 4 2 2 6 2 2 5" xfId="17663"/>
    <cellStyle name="Normal 4 2 2 6 2 3" xfId="17664"/>
    <cellStyle name="Normal 4 2 2 6 2 3 2" xfId="17665"/>
    <cellStyle name="Normal 4 2 2 6 2 3 3" xfId="17666"/>
    <cellStyle name="Normal 4 2 2 6 2 3 4" xfId="17667"/>
    <cellStyle name="Normal 4 2 2 6 2 4" xfId="17668"/>
    <cellStyle name="Normal 4 2 2 6 2 5" xfId="17669"/>
    <cellStyle name="Normal 4 2 2 6 2 6" xfId="17670"/>
    <cellStyle name="Normal 4 2 2 6 3" xfId="17671"/>
    <cellStyle name="Normal 4 2 2 6 3 2" xfId="17672"/>
    <cellStyle name="Normal 4 2 2 6 3 2 2" xfId="17673"/>
    <cellStyle name="Normal 4 2 2 6 3 2 2 2" xfId="17674"/>
    <cellStyle name="Normal 4 2 2 6 3 2 2 3" xfId="17675"/>
    <cellStyle name="Normal 4 2 2 6 3 2 2 4" xfId="17676"/>
    <cellStyle name="Normal 4 2 2 6 3 2 3" xfId="17677"/>
    <cellStyle name="Normal 4 2 2 6 3 2 4" xfId="17678"/>
    <cellStyle name="Normal 4 2 2 6 3 2 5" xfId="17679"/>
    <cellStyle name="Normal 4 2 2 6 3 3" xfId="17680"/>
    <cellStyle name="Normal 4 2 2 6 3 3 2" xfId="17681"/>
    <cellStyle name="Normal 4 2 2 6 3 3 3" xfId="17682"/>
    <cellStyle name="Normal 4 2 2 6 3 3 4" xfId="17683"/>
    <cellStyle name="Normal 4 2 2 6 3 4" xfId="17684"/>
    <cellStyle name="Normal 4 2 2 6 3 5" xfId="17685"/>
    <cellStyle name="Normal 4 2 2 6 3 6" xfId="17686"/>
    <cellStyle name="Normal 4 2 2 6 4" xfId="17687"/>
    <cellStyle name="Normal 4 2 2 6 4 2" xfId="17688"/>
    <cellStyle name="Normal 4 2 2 6 4 2 2" xfId="17689"/>
    <cellStyle name="Normal 4 2 2 6 4 2 3" xfId="17690"/>
    <cellStyle name="Normal 4 2 2 6 4 2 4" xfId="17691"/>
    <cellStyle name="Normal 4 2 2 6 4 3" xfId="17692"/>
    <cellStyle name="Normal 4 2 2 6 4 4" xfId="17693"/>
    <cellStyle name="Normal 4 2 2 6 4 5" xfId="17694"/>
    <cellStyle name="Normal 4 2 2 6 5" xfId="17695"/>
    <cellStyle name="Normal 4 2 2 6 5 2" xfId="17696"/>
    <cellStyle name="Normal 4 2 2 6 5 3" xfId="17697"/>
    <cellStyle name="Normal 4 2 2 6 5 4" xfId="17698"/>
    <cellStyle name="Normal 4 2 2 6 6" xfId="17699"/>
    <cellStyle name="Normal 4 2 2 6 7" xfId="17700"/>
    <cellStyle name="Normal 4 2 2 6 8" xfId="17701"/>
    <cellStyle name="Normal 4 2 2 7" xfId="17702"/>
    <cellStyle name="Normal 4 2 2 7 2" xfId="17703"/>
    <cellStyle name="Normal 4 2 2 7 2 2" xfId="17704"/>
    <cellStyle name="Normal 4 2 2 7 2 2 2" xfId="17705"/>
    <cellStyle name="Normal 4 2 2 7 2 2 3" xfId="17706"/>
    <cellStyle name="Normal 4 2 2 7 2 2 4" xfId="17707"/>
    <cellStyle name="Normal 4 2 2 7 2 3" xfId="17708"/>
    <cellStyle name="Normal 4 2 2 7 2 4" xfId="17709"/>
    <cellStyle name="Normal 4 2 2 7 2 5" xfId="17710"/>
    <cellStyle name="Normal 4 2 2 7 3" xfId="17711"/>
    <cellStyle name="Normal 4 2 2 7 3 2" xfId="17712"/>
    <cellStyle name="Normal 4 2 2 7 3 3" xfId="17713"/>
    <cellStyle name="Normal 4 2 2 7 3 4" xfId="17714"/>
    <cellStyle name="Normal 4 2 2 7 4" xfId="17715"/>
    <cellStyle name="Normal 4 2 2 7 5" xfId="17716"/>
    <cellStyle name="Normal 4 2 2 7 6" xfId="17717"/>
    <cellStyle name="Normal 4 2 2 8" xfId="17718"/>
    <cellStyle name="Normal 4 2 2 8 2" xfId="17719"/>
    <cellStyle name="Normal 4 2 2 8 2 2" xfId="17720"/>
    <cellStyle name="Normal 4 2 2 8 2 2 2" xfId="17721"/>
    <cellStyle name="Normal 4 2 2 8 2 2 3" xfId="17722"/>
    <cellStyle name="Normal 4 2 2 8 2 2 4" xfId="17723"/>
    <cellStyle name="Normal 4 2 2 8 2 3" xfId="17724"/>
    <cellStyle name="Normal 4 2 2 8 2 4" xfId="17725"/>
    <cellStyle name="Normal 4 2 2 8 2 5" xfId="17726"/>
    <cellStyle name="Normal 4 2 2 8 3" xfId="17727"/>
    <cellStyle name="Normal 4 2 2 8 3 2" xfId="17728"/>
    <cellStyle name="Normal 4 2 2 8 3 3" xfId="17729"/>
    <cellStyle name="Normal 4 2 2 8 3 4" xfId="17730"/>
    <cellStyle name="Normal 4 2 2 8 4" xfId="17731"/>
    <cellStyle name="Normal 4 2 2 8 5" xfId="17732"/>
    <cellStyle name="Normal 4 2 2 8 6" xfId="17733"/>
    <cellStyle name="Normal 4 2 2 9" xfId="17734"/>
    <cellStyle name="Normal 4 2 3" xfId="17735"/>
    <cellStyle name="Normal 4 2 3 10" xfId="17736"/>
    <cellStyle name="Normal 4 2 3 2" xfId="17737"/>
    <cellStyle name="Normal 4 2 3 2 2" xfId="17738"/>
    <cellStyle name="Normal 4 2 3 2 2 2" xfId="17739"/>
    <cellStyle name="Normal 4 2 3 2 2 2 2" xfId="17740"/>
    <cellStyle name="Normal 4 2 3 2 2 2 2 2" xfId="17741"/>
    <cellStyle name="Normal 4 2 3 2 2 2 2 3" xfId="17742"/>
    <cellStyle name="Normal 4 2 3 2 2 2 2 4" xfId="17743"/>
    <cellStyle name="Normal 4 2 3 2 2 2 3" xfId="17744"/>
    <cellStyle name="Normal 4 2 3 2 2 2 4" xfId="17745"/>
    <cellStyle name="Normal 4 2 3 2 2 2 5" xfId="17746"/>
    <cellStyle name="Normal 4 2 3 2 2 3" xfId="17747"/>
    <cellStyle name="Normal 4 2 3 2 2 3 2" xfId="17748"/>
    <cellStyle name="Normal 4 2 3 2 2 3 3" xfId="17749"/>
    <cellStyle name="Normal 4 2 3 2 2 3 4" xfId="17750"/>
    <cellStyle name="Normal 4 2 3 2 2 4" xfId="17751"/>
    <cellStyle name="Normal 4 2 3 2 2 5" xfId="17752"/>
    <cellStyle name="Normal 4 2 3 2 2 6" xfId="17753"/>
    <cellStyle name="Normal 4 2 3 2 3" xfId="17754"/>
    <cellStyle name="Normal 4 2 3 2 3 2" xfId="17755"/>
    <cellStyle name="Normal 4 2 3 2 3 2 2" xfId="17756"/>
    <cellStyle name="Normal 4 2 3 2 3 2 2 2" xfId="17757"/>
    <cellStyle name="Normal 4 2 3 2 3 2 2 3" xfId="17758"/>
    <cellStyle name="Normal 4 2 3 2 3 2 2 4" xfId="17759"/>
    <cellStyle name="Normal 4 2 3 2 3 2 3" xfId="17760"/>
    <cellStyle name="Normal 4 2 3 2 3 2 4" xfId="17761"/>
    <cellStyle name="Normal 4 2 3 2 3 2 5" xfId="17762"/>
    <cellStyle name="Normal 4 2 3 2 3 3" xfId="17763"/>
    <cellStyle name="Normal 4 2 3 2 3 3 2" xfId="17764"/>
    <cellStyle name="Normal 4 2 3 2 3 3 3" xfId="17765"/>
    <cellStyle name="Normal 4 2 3 2 3 3 4" xfId="17766"/>
    <cellStyle name="Normal 4 2 3 2 3 4" xfId="17767"/>
    <cellStyle name="Normal 4 2 3 2 3 5" xfId="17768"/>
    <cellStyle name="Normal 4 2 3 2 3 6" xfId="17769"/>
    <cellStyle name="Normal 4 2 3 2 4" xfId="17770"/>
    <cellStyle name="Normal 4 2 3 2 4 2" xfId="17771"/>
    <cellStyle name="Normal 4 2 3 2 4 2 2" xfId="17772"/>
    <cellStyle name="Normal 4 2 3 2 4 2 3" xfId="17773"/>
    <cellStyle name="Normal 4 2 3 2 4 2 4" xfId="17774"/>
    <cellStyle name="Normal 4 2 3 2 4 3" xfId="17775"/>
    <cellStyle name="Normal 4 2 3 2 4 4" xfId="17776"/>
    <cellStyle name="Normal 4 2 3 2 4 5" xfId="17777"/>
    <cellStyle name="Normal 4 2 3 2 5" xfId="17778"/>
    <cellStyle name="Normal 4 2 3 2 5 2" xfId="17779"/>
    <cellStyle name="Normal 4 2 3 2 5 3" xfId="17780"/>
    <cellStyle name="Normal 4 2 3 2 5 4" xfId="17781"/>
    <cellStyle name="Normal 4 2 3 2 6" xfId="17782"/>
    <cellStyle name="Normal 4 2 3 2 7" xfId="17783"/>
    <cellStyle name="Normal 4 2 3 2 8" xfId="17784"/>
    <cellStyle name="Normal 4 2 3 3" xfId="17785"/>
    <cellStyle name="Normal 4 2 3 3 2" xfId="17786"/>
    <cellStyle name="Normal 4 2 3 3 2 2" xfId="17787"/>
    <cellStyle name="Normal 4 2 3 3 2 2 2" xfId="17788"/>
    <cellStyle name="Normal 4 2 3 3 2 2 3" xfId="17789"/>
    <cellStyle name="Normal 4 2 3 3 2 2 4" xfId="17790"/>
    <cellStyle name="Normal 4 2 3 3 2 3" xfId="17791"/>
    <cellStyle name="Normal 4 2 3 3 2 3 2" xfId="17792"/>
    <cellStyle name="Normal 4 2 3 3 2 3 3" xfId="17793"/>
    <cellStyle name="Normal 4 2 3 3 2 3 4" xfId="17794"/>
    <cellStyle name="Normal 4 2 3 3 2 4" xfId="17795"/>
    <cellStyle name="Normal 4 2 3 3 2 5" xfId="17796"/>
    <cellStyle name="Normal 4 2 3 3 2 6" xfId="17797"/>
    <cellStyle name="Normal 4 2 3 3 3" xfId="17798"/>
    <cellStyle name="Normal 4 2 3 3 3 2" xfId="17799"/>
    <cellStyle name="Normal 4 2 3 3 3 3" xfId="17800"/>
    <cellStyle name="Normal 4 2 3 3 3 4" xfId="17801"/>
    <cellStyle name="Normal 4 2 3 3 4" xfId="17802"/>
    <cellStyle name="Normal 4 2 3 3 4 2" xfId="17803"/>
    <cellStyle name="Normal 4 2 3 3 4 3" xfId="17804"/>
    <cellStyle name="Normal 4 2 3 3 4 4" xfId="17805"/>
    <cellStyle name="Normal 4 2 3 3 5" xfId="17806"/>
    <cellStyle name="Normal 4 2 3 3 6" xfId="17807"/>
    <cellStyle name="Normal 4 2 3 3 7" xfId="17808"/>
    <cellStyle name="Normal 4 2 3 4" xfId="17809"/>
    <cellStyle name="Normal 4 2 3 4 2" xfId="17810"/>
    <cellStyle name="Normal 4 2 3 4 2 2" xfId="17811"/>
    <cellStyle name="Normal 4 2 3 4 2 2 2" xfId="17812"/>
    <cellStyle name="Normal 4 2 3 4 2 2 3" xfId="17813"/>
    <cellStyle name="Normal 4 2 3 4 2 2 4" xfId="17814"/>
    <cellStyle name="Normal 4 2 3 4 2 3" xfId="17815"/>
    <cellStyle name="Normal 4 2 3 4 2 4" xfId="17816"/>
    <cellStyle name="Normal 4 2 3 4 2 5" xfId="17817"/>
    <cellStyle name="Normal 4 2 3 4 3" xfId="17818"/>
    <cellStyle name="Normal 4 2 3 4 3 2" xfId="17819"/>
    <cellStyle name="Normal 4 2 3 4 3 3" xfId="17820"/>
    <cellStyle name="Normal 4 2 3 4 3 4" xfId="17821"/>
    <cellStyle name="Normal 4 2 3 4 4" xfId="17822"/>
    <cellStyle name="Normal 4 2 3 4 5" xfId="17823"/>
    <cellStyle name="Normal 4 2 3 4 6" xfId="17824"/>
    <cellStyle name="Normal 4 2 3 5" xfId="17825"/>
    <cellStyle name="Normal 4 2 3 5 2" xfId="17826"/>
    <cellStyle name="Normal 4 2 3 5 2 2" xfId="17827"/>
    <cellStyle name="Normal 4 2 3 5 2 2 2" xfId="17828"/>
    <cellStyle name="Normal 4 2 3 5 2 2 3" xfId="17829"/>
    <cellStyle name="Normal 4 2 3 5 2 2 4" xfId="17830"/>
    <cellStyle name="Normal 4 2 3 5 2 3" xfId="17831"/>
    <cellStyle name="Normal 4 2 3 5 2 4" xfId="17832"/>
    <cellStyle name="Normal 4 2 3 5 2 5" xfId="17833"/>
    <cellStyle name="Normal 4 2 3 5 3" xfId="17834"/>
    <cellStyle name="Normal 4 2 3 5 3 2" xfId="17835"/>
    <cellStyle name="Normal 4 2 3 5 3 3" xfId="17836"/>
    <cellStyle name="Normal 4 2 3 5 3 4" xfId="17837"/>
    <cellStyle name="Normal 4 2 3 5 4" xfId="17838"/>
    <cellStyle name="Normal 4 2 3 5 4 2" xfId="17839"/>
    <cellStyle name="Normal 4 2 3 5 4 3" xfId="17840"/>
    <cellStyle name="Normal 4 2 3 5 4 4" xfId="17841"/>
    <cellStyle name="Normal 4 2 3 5 5" xfId="17842"/>
    <cellStyle name="Normal 4 2 3 5 6" xfId="17843"/>
    <cellStyle name="Normal 4 2 3 5 7" xfId="17844"/>
    <cellStyle name="Normal 4 2 3 6" xfId="17845"/>
    <cellStyle name="Normal 4 2 3 6 2" xfId="17846"/>
    <cellStyle name="Normal 4 2 3 6 2 2" xfId="17847"/>
    <cellStyle name="Normal 4 2 3 6 2 3" xfId="17848"/>
    <cellStyle name="Normal 4 2 3 6 2 4" xfId="17849"/>
    <cellStyle name="Normal 4 2 3 6 3" xfId="17850"/>
    <cellStyle name="Normal 4 2 3 6 4" xfId="17851"/>
    <cellStyle name="Normal 4 2 3 6 5" xfId="17852"/>
    <cellStyle name="Normal 4 2 3 7" xfId="17853"/>
    <cellStyle name="Normal 4 2 3 7 2" xfId="17854"/>
    <cellStyle name="Normal 4 2 3 7 3" xfId="17855"/>
    <cellStyle name="Normal 4 2 3 7 4" xfId="17856"/>
    <cellStyle name="Normal 4 2 3 8" xfId="17857"/>
    <cellStyle name="Normal 4 2 3 9" xfId="17858"/>
    <cellStyle name="Normal 4 2 4" xfId="17859"/>
    <cellStyle name="Normal 4 2 4 10" xfId="17860"/>
    <cellStyle name="Normal 4 2 4 2" xfId="17861"/>
    <cellStyle name="Normal 4 2 4 2 2" xfId="17862"/>
    <cellStyle name="Normal 4 2 4 2 2 2" xfId="17863"/>
    <cellStyle name="Normal 4 2 4 2 2 2 2" xfId="17864"/>
    <cellStyle name="Normal 4 2 4 2 2 2 2 2" xfId="17865"/>
    <cellStyle name="Normal 4 2 4 2 2 2 2 3" xfId="17866"/>
    <cellStyle name="Normal 4 2 4 2 2 2 2 4" xfId="17867"/>
    <cellStyle name="Normal 4 2 4 2 2 2 3" xfId="17868"/>
    <cellStyle name="Normal 4 2 4 2 2 2 4" xfId="17869"/>
    <cellStyle name="Normal 4 2 4 2 2 2 5" xfId="17870"/>
    <cellStyle name="Normal 4 2 4 2 2 3" xfId="17871"/>
    <cellStyle name="Normal 4 2 4 2 2 3 2" xfId="17872"/>
    <cellStyle name="Normal 4 2 4 2 2 3 3" xfId="17873"/>
    <cellStyle name="Normal 4 2 4 2 2 3 4" xfId="17874"/>
    <cellStyle name="Normal 4 2 4 2 2 4" xfId="17875"/>
    <cellStyle name="Normal 4 2 4 2 2 5" xfId="17876"/>
    <cellStyle name="Normal 4 2 4 2 2 6" xfId="17877"/>
    <cellStyle name="Normal 4 2 4 2 3" xfId="17878"/>
    <cellStyle name="Normal 4 2 4 2 3 2" xfId="17879"/>
    <cellStyle name="Normal 4 2 4 2 3 2 2" xfId="17880"/>
    <cellStyle name="Normal 4 2 4 2 3 2 2 2" xfId="17881"/>
    <cellStyle name="Normal 4 2 4 2 3 2 2 3" xfId="17882"/>
    <cellStyle name="Normal 4 2 4 2 3 2 2 4" xfId="17883"/>
    <cellStyle name="Normal 4 2 4 2 3 2 3" xfId="17884"/>
    <cellStyle name="Normal 4 2 4 2 3 2 4" xfId="17885"/>
    <cellStyle name="Normal 4 2 4 2 3 2 5" xfId="17886"/>
    <cellStyle name="Normal 4 2 4 2 3 3" xfId="17887"/>
    <cellStyle name="Normal 4 2 4 2 3 3 2" xfId="17888"/>
    <cellStyle name="Normal 4 2 4 2 3 3 3" xfId="17889"/>
    <cellStyle name="Normal 4 2 4 2 3 3 4" xfId="17890"/>
    <cellStyle name="Normal 4 2 4 2 3 4" xfId="17891"/>
    <cellStyle name="Normal 4 2 4 2 3 5" xfId="17892"/>
    <cellStyle name="Normal 4 2 4 2 3 6" xfId="17893"/>
    <cellStyle name="Normal 4 2 4 2 4" xfId="17894"/>
    <cellStyle name="Normal 4 2 4 2 4 2" xfId="17895"/>
    <cellStyle name="Normal 4 2 4 2 4 2 2" xfId="17896"/>
    <cellStyle name="Normal 4 2 4 2 4 2 3" xfId="17897"/>
    <cellStyle name="Normal 4 2 4 2 4 2 4" xfId="17898"/>
    <cellStyle name="Normal 4 2 4 2 4 3" xfId="17899"/>
    <cellStyle name="Normal 4 2 4 2 4 4" xfId="17900"/>
    <cellStyle name="Normal 4 2 4 2 4 5" xfId="17901"/>
    <cellStyle name="Normal 4 2 4 2 5" xfId="17902"/>
    <cellStyle name="Normal 4 2 4 2 5 2" xfId="17903"/>
    <cellStyle name="Normal 4 2 4 2 5 3" xfId="17904"/>
    <cellStyle name="Normal 4 2 4 2 5 4" xfId="17905"/>
    <cellStyle name="Normal 4 2 4 2 6" xfId="17906"/>
    <cellStyle name="Normal 4 2 4 2 7" xfId="17907"/>
    <cellStyle name="Normal 4 2 4 2 8" xfId="17908"/>
    <cellStyle name="Normal 4 2 4 3" xfId="17909"/>
    <cellStyle name="Normal 4 2 4 3 2" xfId="17910"/>
    <cellStyle name="Normal 4 2 4 3 2 2" xfId="17911"/>
    <cellStyle name="Normal 4 2 4 3 2 2 2" xfId="17912"/>
    <cellStyle name="Normal 4 2 4 3 2 2 3" xfId="17913"/>
    <cellStyle name="Normal 4 2 4 3 2 2 4" xfId="17914"/>
    <cellStyle name="Normal 4 2 4 3 2 3" xfId="17915"/>
    <cellStyle name="Normal 4 2 4 3 2 4" xfId="17916"/>
    <cellStyle name="Normal 4 2 4 3 2 5" xfId="17917"/>
    <cellStyle name="Normal 4 2 4 3 3" xfId="17918"/>
    <cellStyle name="Normal 4 2 4 3 3 2" xfId="17919"/>
    <cellStyle name="Normal 4 2 4 3 3 3" xfId="17920"/>
    <cellStyle name="Normal 4 2 4 3 3 4" xfId="17921"/>
    <cellStyle name="Normal 4 2 4 3 4" xfId="17922"/>
    <cellStyle name="Normal 4 2 4 3 5" xfId="17923"/>
    <cellStyle name="Normal 4 2 4 3 6" xfId="17924"/>
    <cellStyle name="Normal 4 2 4 4" xfId="17925"/>
    <cellStyle name="Normal 4 2 4 4 2" xfId="17926"/>
    <cellStyle name="Normal 4 2 4 4 2 2" xfId="17927"/>
    <cellStyle name="Normal 4 2 4 4 2 2 2" xfId="17928"/>
    <cellStyle name="Normal 4 2 4 4 2 2 3" xfId="17929"/>
    <cellStyle name="Normal 4 2 4 4 2 2 4" xfId="17930"/>
    <cellStyle name="Normal 4 2 4 4 2 3" xfId="17931"/>
    <cellStyle name="Normal 4 2 4 4 2 4" xfId="17932"/>
    <cellStyle name="Normal 4 2 4 4 2 5" xfId="17933"/>
    <cellStyle name="Normal 4 2 4 4 3" xfId="17934"/>
    <cellStyle name="Normal 4 2 4 4 3 2" xfId="17935"/>
    <cellStyle name="Normal 4 2 4 4 3 3" xfId="17936"/>
    <cellStyle name="Normal 4 2 4 4 3 4" xfId="17937"/>
    <cellStyle name="Normal 4 2 4 4 4" xfId="17938"/>
    <cellStyle name="Normal 4 2 4 4 5" xfId="17939"/>
    <cellStyle name="Normal 4 2 4 4 6" xfId="17940"/>
    <cellStyle name="Normal 4 2 4 5" xfId="17941"/>
    <cellStyle name="Normal 4 2 4 5 2" xfId="17942"/>
    <cellStyle name="Normal 4 2 4 5 2 2" xfId="17943"/>
    <cellStyle name="Normal 4 2 4 5 2 2 2" xfId="17944"/>
    <cellStyle name="Normal 4 2 4 5 2 2 3" xfId="17945"/>
    <cellStyle name="Normal 4 2 4 5 2 2 4" xfId="17946"/>
    <cellStyle name="Normal 4 2 4 5 2 3" xfId="17947"/>
    <cellStyle name="Normal 4 2 4 5 2 4" xfId="17948"/>
    <cellStyle name="Normal 4 2 4 5 2 5" xfId="17949"/>
    <cellStyle name="Normal 4 2 4 5 3" xfId="17950"/>
    <cellStyle name="Normal 4 2 4 5 3 2" xfId="17951"/>
    <cellStyle name="Normal 4 2 4 5 3 3" xfId="17952"/>
    <cellStyle name="Normal 4 2 4 5 3 4" xfId="17953"/>
    <cellStyle name="Normal 4 2 4 5 4" xfId="17954"/>
    <cellStyle name="Normal 4 2 4 5 5" xfId="17955"/>
    <cellStyle name="Normal 4 2 4 5 6" xfId="17956"/>
    <cellStyle name="Normal 4 2 4 6" xfId="17957"/>
    <cellStyle name="Normal 4 2 4 6 2" xfId="17958"/>
    <cellStyle name="Normal 4 2 4 6 2 2" xfId="17959"/>
    <cellStyle name="Normal 4 2 4 6 2 3" xfId="17960"/>
    <cellStyle name="Normal 4 2 4 6 2 4" xfId="17961"/>
    <cellStyle name="Normal 4 2 4 6 3" xfId="17962"/>
    <cellStyle name="Normal 4 2 4 6 4" xfId="17963"/>
    <cellStyle name="Normal 4 2 4 6 5" xfId="17964"/>
    <cellStyle name="Normal 4 2 4 7" xfId="17965"/>
    <cellStyle name="Normal 4 2 4 7 2" xfId="17966"/>
    <cellStyle name="Normal 4 2 4 7 3" xfId="17967"/>
    <cellStyle name="Normal 4 2 4 7 4" xfId="17968"/>
    <cellStyle name="Normal 4 2 4 8" xfId="17969"/>
    <cellStyle name="Normal 4 2 4 9" xfId="17970"/>
    <cellStyle name="Normal 4 2 5" xfId="17971"/>
    <cellStyle name="Normal 4 2 5 2" xfId="17972"/>
    <cellStyle name="Normal 4 2 5 2 2" xfId="17973"/>
    <cellStyle name="Normal 4 2 5 2 2 2" xfId="17974"/>
    <cellStyle name="Normal 4 2 5 2 2 2 2" xfId="17975"/>
    <cellStyle name="Normal 4 2 5 2 2 2 2 2" xfId="17976"/>
    <cellStyle name="Normal 4 2 5 2 2 2 2 3" xfId="17977"/>
    <cellStyle name="Normal 4 2 5 2 2 2 2 4" xfId="17978"/>
    <cellStyle name="Normal 4 2 5 2 2 2 3" xfId="17979"/>
    <cellStyle name="Normal 4 2 5 2 2 2 4" xfId="17980"/>
    <cellStyle name="Normal 4 2 5 2 2 2 5" xfId="17981"/>
    <cellStyle name="Normal 4 2 5 2 2 3" xfId="17982"/>
    <cellStyle name="Normal 4 2 5 2 2 3 2" xfId="17983"/>
    <cellStyle name="Normal 4 2 5 2 2 3 3" xfId="17984"/>
    <cellStyle name="Normal 4 2 5 2 2 3 4" xfId="17985"/>
    <cellStyle name="Normal 4 2 5 2 2 4" xfId="17986"/>
    <cellStyle name="Normal 4 2 5 2 2 5" xfId="17987"/>
    <cellStyle name="Normal 4 2 5 2 2 6" xfId="17988"/>
    <cellStyle name="Normal 4 2 5 2 3" xfId="17989"/>
    <cellStyle name="Normal 4 2 5 2 3 2" xfId="17990"/>
    <cellStyle name="Normal 4 2 5 2 3 2 2" xfId="17991"/>
    <cellStyle name="Normal 4 2 5 2 3 2 2 2" xfId="17992"/>
    <cellStyle name="Normal 4 2 5 2 3 2 2 3" xfId="17993"/>
    <cellStyle name="Normal 4 2 5 2 3 2 2 4" xfId="17994"/>
    <cellStyle name="Normal 4 2 5 2 3 2 3" xfId="17995"/>
    <cellStyle name="Normal 4 2 5 2 3 2 4" xfId="17996"/>
    <cellStyle name="Normal 4 2 5 2 3 2 5" xfId="17997"/>
    <cellStyle name="Normal 4 2 5 2 3 3" xfId="17998"/>
    <cellStyle name="Normal 4 2 5 2 3 3 2" xfId="17999"/>
    <cellStyle name="Normal 4 2 5 2 3 3 3" xfId="18000"/>
    <cellStyle name="Normal 4 2 5 2 3 3 4" xfId="18001"/>
    <cellStyle name="Normal 4 2 5 2 3 4" xfId="18002"/>
    <cellStyle name="Normal 4 2 5 2 3 5" xfId="18003"/>
    <cellStyle name="Normal 4 2 5 2 3 6" xfId="18004"/>
    <cellStyle name="Normal 4 2 5 2 4" xfId="18005"/>
    <cellStyle name="Normal 4 2 5 2 4 2" xfId="18006"/>
    <cellStyle name="Normal 4 2 5 2 4 2 2" xfId="18007"/>
    <cellStyle name="Normal 4 2 5 2 4 2 3" xfId="18008"/>
    <cellStyle name="Normal 4 2 5 2 4 2 4" xfId="18009"/>
    <cellStyle name="Normal 4 2 5 2 4 3" xfId="18010"/>
    <cellStyle name="Normal 4 2 5 2 4 4" xfId="18011"/>
    <cellStyle name="Normal 4 2 5 2 4 5" xfId="18012"/>
    <cellStyle name="Normal 4 2 5 2 5" xfId="18013"/>
    <cellStyle name="Normal 4 2 5 2 5 2" xfId="18014"/>
    <cellStyle name="Normal 4 2 5 2 5 3" xfId="18015"/>
    <cellStyle name="Normal 4 2 5 2 5 4" xfId="18016"/>
    <cellStyle name="Normal 4 2 5 2 6" xfId="18017"/>
    <cellStyle name="Normal 4 2 5 2 7" xfId="18018"/>
    <cellStyle name="Normal 4 2 5 2 8" xfId="18019"/>
    <cellStyle name="Normal 4 2 5 3" xfId="18020"/>
    <cellStyle name="Normal 4 2 5 3 2" xfId="18021"/>
    <cellStyle name="Normal 4 2 5 3 2 2" xfId="18022"/>
    <cellStyle name="Normal 4 2 5 3 2 2 2" xfId="18023"/>
    <cellStyle name="Normal 4 2 5 3 2 2 3" xfId="18024"/>
    <cellStyle name="Normal 4 2 5 3 2 2 4" xfId="18025"/>
    <cellStyle name="Normal 4 2 5 3 2 3" xfId="18026"/>
    <cellStyle name="Normal 4 2 5 3 2 4" xfId="18027"/>
    <cellStyle name="Normal 4 2 5 3 2 5" xfId="18028"/>
    <cellStyle name="Normal 4 2 5 3 3" xfId="18029"/>
    <cellStyle name="Normal 4 2 5 3 3 2" xfId="18030"/>
    <cellStyle name="Normal 4 2 5 3 3 3" xfId="18031"/>
    <cellStyle name="Normal 4 2 5 3 3 4" xfId="18032"/>
    <cellStyle name="Normal 4 2 5 3 4" xfId="18033"/>
    <cellStyle name="Normal 4 2 5 3 5" xfId="18034"/>
    <cellStyle name="Normal 4 2 5 3 6" xfId="18035"/>
    <cellStyle name="Normal 4 2 5 4" xfId="18036"/>
    <cellStyle name="Normal 4 2 5 4 2" xfId="18037"/>
    <cellStyle name="Normal 4 2 5 4 2 2" xfId="18038"/>
    <cellStyle name="Normal 4 2 5 4 2 2 2" xfId="18039"/>
    <cellStyle name="Normal 4 2 5 4 2 2 3" xfId="18040"/>
    <cellStyle name="Normal 4 2 5 4 2 2 4" xfId="18041"/>
    <cellStyle name="Normal 4 2 5 4 2 3" xfId="18042"/>
    <cellStyle name="Normal 4 2 5 4 2 4" xfId="18043"/>
    <cellStyle name="Normal 4 2 5 4 2 5" xfId="18044"/>
    <cellStyle name="Normal 4 2 5 4 3" xfId="18045"/>
    <cellStyle name="Normal 4 2 5 4 3 2" xfId="18046"/>
    <cellStyle name="Normal 4 2 5 4 3 3" xfId="18047"/>
    <cellStyle name="Normal 4 2 5 4 3 4" xfId="18048"/>
    <cellStyle name="Normal 4 2 5 4 4" xfId="18049"/>
    <cellStyle name="Normal 4 2 5 4 5" xfId="18050"/>
    <cellStyle name="Normal 4 2 5 4 6" xfId="18051"/>
    <cellStyle name="Normal 4 2 5 5" xfId="18052"/>
    <cellStyle name="Normal 4 2 5 5 2" xfId="18053"/>
    <cellStyle name="Normal 4 2 5 5 2 2" xfId="18054"/>
    <cellStyle name="Normal 4 2 5 5 2 3" xfId="18055"/>
    <cellStyle name="Normal 4 2 5 5 2 4" xfId="18056"/>
    <cellStyle name="Normal 4 2 5 5 3" xfId="18057"/>
    <cellStyle name="Normal 4 2 5 5 4" xfId="18058"/>
    <cellStyle name="Normal 4 2 5 5 5" xfId="18059"/>
    <cellStyle name="Normal 4 2 5 6" xfId="18060"/>
    <cellStyle name="Normal 4 2 5 6 2" xfId="18061"/>
    <cellStyle name="Normal 4 2 5 6 3" xfId="18062"/>
    <cellStyle name="Normal 4 2 5 6 4" xfId="18063"/>
    <cellStyle name="Normal 4 2 5 7" xfId="18064"/>
    <cellStyle name="Normal 4 2 5 8" xfId="18065"/>
    <cellStyle name="Normal 4 2 5 9" xfId="18066"/>
    <cellStyle name="Normal 4 2 6" xfId="18067"/>
    <cellStyle name="Normal 4 2 6 2" xfId="18068"/>
    <cellStyle name="Normal 4 2 6 2 2" xfId="18069"/>
    <cellStyle name="Normal 4 2 6 2 2 2" xfId="18070"/>
    <cellStyle name="Normal 4 2 6 2 2 2 2" xfId="18071"/>
    <cellStyle name="Normal 4 2 6 2 2 2 3" xfId="18072"/>
    <cellStyle name="Normal 4 2 6 2 2 2 4" xfId="18073"/>
    <cellStyle name="Normal 4 2 6 2 2 3" xfId="18074"/>
    <cellStyle name="Normal 4 2 6 2 2 4" xfId="18075"/>
    <cellStyle name="Normal 4 2 6 2 2 5" xfId="18076"/>
    <cellStyle name="Normal 4 2 6 2 3" xfId="18077"/>
    <cellStyle name="Normal 4 2 6 2 3 2" xfId="18078"/>
    <cellStyle name="Normal 4 2 6 2 3 3" xfId="18079"/>
    <cellStyle name="Normal 4 2 6 2 3 4" xfId="18080"/>
    <cellStyle name="Normal 4 2 6 2 4" xfId="18081"/>
    <cellStyle name="Normal 4 2 6 2 5" xfId="18082"/>
    <cellStyle name="Normal 4 2 6 2 6" xfId="18083"/>
    <cellStyle name="Normal 4 2 6 3" xfId="18084"/>
    <cellStyle name="Normal 4 2 6 3 2" xfId="18085"/>
    <cellStyle name="Normal 4 2 6 3 2 2" xfId="18086"/>
    <cellStyle name="Normal 4 2 6 3 2 2 2" xfId="18087"/>
    <cellStyle name="Normal 4 2 6 3 2 2 3" xfId="18088"/>
    <cellStyle name="Normal 4 2 6 3 2 2 4" xfId="18089"/>
    <cellStyle name="Normal 4 2 6 3 2 3" xfId="18090"/>
    <cellStyle name="Normal 4 2 6 3 2 4" xfId="18091"/>
    <cellStyle name="Normal 4 2 6 3 2 5" xfId="18092"/>
    <cellStyle name="Normal 4 2 6 3 3" xfId="18093"/>
    <cellStyle name="Normal 4 2 6 3 3 2" xfId="18094"/>
    <cellStyle name="Normal 4 2 6 3 3 3" xfId="18095"/>
    <cellStyle name="Normal 4 2 6 3 3 4" xfId="18096"/>
    <cellStyle name="Normal 4 2 6 3 4" xfId="18097"/>
    <cellStyle name="Normal 4 2 6 3 5" xfId="18098"/>
    <cellStyle name="Normal 4 2 6 3 6" xfId="18099"/>
    <cellStyle name="Normal 4 2 6 4" xfId="18100"/>
    <cellStyle name="Normal 4 2 6 4 2" xfId="18101"/>
    <cellStyle name="Normal 4 2 6 4 2 2" xfId="18102"/>
    <cellStyle name="Normal 4 2 6 4 2 3" xfId="18103"/>
    <cellStyle name="Normal 4 2 6 4 2 4" xfId="18104"/>
    <cellStyle name="Normal 4 2 6 4 3" xfId="18105"/>
    <cellStyle name="Normal 4 2 6 4 4" xfId="18106"/>
    <cellStyle name="Normal 4 2 6 4 5" xfId="18107"/>
    <cellStyle name="Normal 4 2 6 5" xfId="18108"/>
    <cellStyle name="Normal 4 2 6 5 2" xfId="18109"/>
    <cellStyle name="Normal 4 2 6 5 3" xfId="18110"/>
    <cellStyle name="Normal 4 2 6 5 4" xfId="18111"/>
    <cellStyle name="Normal 4 2 6 6" xfId="18112"/>
    <cellStyle name="Normal 4 2 6 7" xfId="18113"/>
    <cellStyle name="Normal 4 2 6 8" xfId="18114"/>
    <cellStyle name="Normal 4 2 7" xfId="18115"/>
    <cellStyle name="Normal 4 2 7 2" xfId="18116"/>
    <cellStyle name="Normal 4 2 7 2 2" xfId="18117"/>
    <cellStyle name="Normal 4 2 7 2 2 2" xfId="18118"/>
    <cellStyle name="Normal 4 2 7 2 2 2 2" xfId="18119"/>
    <cellStyle name="Normal 4 2 7 2 2 2 3" xfId="18120"/>
    <cellStyle name="Normal 4 2 7 2 2 2 4" xfId="18121"/>
    <cellStyle name="Normal 4 2 7 2 2 3" xfId="18122"/>
    <cellStyle name="Normal 4 2 7 2 2 4" xfId="18123"/>
    <cellStyle name="Normal 4 2 7 2 2 5" xfId="18124"/>
    <cellStyle name="Normal 4 2 7 2 3" xfId="18125"/>
    <cellStyle name="Normal 4 2 7 2 3 2" xfId="18126"/>
    <cellStyle name="Normal 4 2 7 2 3 3" xfId="18127"/>
    <cellStyle name="Normal 4 2 7 2 3 4" xfId="18128"/>
    <cellStyle name="Normal 4 2 7 2 4" xfId="18129"/>
    <cellStyle name="Normal 4 2 7 2 5" xfId="18130"/>
    <cellStyle name="Normal 4 2 7 2 6" xfId="18131"/>
    <cellStyle name="Normal 4 2 7 3" xfId="18132"/>
    <cellStyle name="Normal 4 2 7 3 2" xfId="18133"/>
    <cellStyle name="Normal 4 2 7 3 2 2" xfId="18134"/>
    <cellStyle name="Normal 4 2 7 3 2 2 2" xfId="18135"/>
    <cellStyle name="Normal 4 2 7 3 2 2 3" xfId="18136"/>
    <cellStyle name="Normal 4 2 7 3 2 2 4" xfId="18137"/>
    <cellStyle name="Normal 4 2 7 3 2 3" xfId="18138"/>
    <cellStyle name="Normal 4 2 7 3 2 4" xfId="18139"/>
    <cellStyle name="Normal 4 2 7 3 2 5" xfId="18140"/>
    <cellStyle name="Normal 4 2 7 3 3" xfId="18141"/>
    <cellStyle name="Normal 4 2 7 3 3 2" xfId="18142"/>
    <cellStyle name="Normal 4 2 7 3 3 3" xfId="18143"/>
    <cellStyle name="Normal 4 2 7 3 3 4" xfId="18144"/>
    <cellStyle name="Normal 4 2 7 3 4" xfId="18145"/>
    <cellStyle name="Normal 4 2 7 3 5" xfId="18146"/>
    <cellStyle name="Normal 4 2 7 3 6" xfId="18147"/>
    <cellStyle name="Normal 4 2 7 4" xfId="18148"/>
    <cellStyle name="Normal 4 2 7 4 2" xfId="18149"/>
    <cellStyle name="Normal 4 2 7 4 2 2" xfId="18150"/>
    <cellStyle name="Normal 4 2 7 4 2 3" xfId="18151"/>
    <cellStyle name="Normal 4 2 7 4 2 4" xfId="18152"/>
    <cellStyle name="Normal 4 2 7 4 3" xfId="18153"/>
    <cellStyle name="Normal 4 2 7 4 4" xfId="18154"/>
    <cellStyle name="Normal 4 2 7 4 5" xfId="18155"/>
    <cellStyle name="Normal 4 2 7 5" xfId="18156"/>
    <cellStyle name="Normal 4 2 7 5 2" xfId="18157"/>
    <cellStyle name="Normal 4 2 7 5 3" xfId="18158"/>
    <cellStyle name="Normal 4 2 7 5 4" xfId="18159"/>
    <cellStyle name="Normal 4 2 7 6" xfId="18160"/>
    <cellStyle name="Normal 4 2 7 7" xfId="18161"/>
    <cellStyle name="Normal 4 2 7 8" xfId="18162"/>
    <cellStyle name="Normal 4 2 8" xfId="18163"/>
    <cellStyle name="Normal 4 2 8 2" xfId="18164"/>
    <cellStyle name="Normal 4 2 8 2 2" xfId="18165"/>
    <cellStyle name="Normal 4 2 8 2 2 2" xfId="18166"/>
    <cellStyle name="Normal 4 2 8 2 2 3" xfId="18167"/>
    <cellStyle name="Normal 4 2 8 2 2 4" xfId="18168"/>
    <cellStyle name="Normal 4 2 8 2 3" xfId="18169"/>
    <cellStyle name="Normal 4 2 8 2 4" xfId="18170"/>
    <cellStyle name="Normal 4 2 8 2 5" xfId="18171"/>
    <cellStyle name="Normal 4 2 8 3" xfId="18172"/>
    <cellStyle name="Normal 4 2 8 3 2" xfId="18173"/>
    <cellStyle name="Normal 4 2 8 3 3" xfId="18174"/>
    <cellStyle name="Normal 4 2 8 3 4" xfId="18175"/>
    <cellStyle name="Normal 4 2 8 4" xfId="18176"/>
    <cellStyle name="Normal 4 2 8 5" xfId="18177"/>
    <cellStyle name="Normal 4 2 8 6" xfId="18178"/>
    <cellStyle name="Normal 4 2 9" xfId="18179"/>
    <cellStyle name="Normal 4 2 9 2" xfId="18180"/>
    <cellStyle name="Normal 4 2 9 2 2" xfId="18181"/>
    <cellStyle name="Normal 4 2 9 2 2 2" xfId="18182"/>
    <cellStyle name="Normal 4 2 9 2 2 3" xfId="18183"/>
    <cellStyle name="Normal 4 2 9 2 2 4" xfId="18184"/>
    <cellStyle name="Normal 4 2 9 2 3" xfId="18185"/>
    <cellStyle name="Normal 4 2 9 2 4" xfId="18186"/>
    <cellStyle name="Normal 4 2 9 2 5" xfId="18187"/>
    <cellStyle name="Normal 4 2 9 3" xfId="18188"/>
    <cellStyle name="Normal 4 2 9 3 2" xfId="18189"/>
    <cellStyle name="Normal 4 2 9 3 3" xfId="18190"/>
    <cellStyle name="Normal 4 2 9 3 4" xfId="18191"/>
    <cellStyle name="Normal 4 2 9 4" xfId="18192"/>
    <cellStyle name="Normal 4 2 9 5" xfId="18193"/>
    <cellStyle name="Normal 4 2 9 6" xfId="18194"/>
    <cellStyle name="Normal 4 3" xfId="18195"/>
    <cellStyle name="Normal 4 3 10" xfId="18196"/>
    <cellStyle name="Normal 4 3 11" xfId="18197"/>
    <cellStyle name="Normal 4 3 2" xfId="18198"/>
    <cellStyle name="Normal 4 3 2 10" xfId="18199"/>
    <cellStyle name="Normal 4 3 2 2" xfId="18200"/>
    <cellStyle name="Normal 4 3 2 2 2" xfId="18201"/>
    <cellStyle name="Normal 4 3 2 2 2 2" xfId="18202"/>
    <cellStyle name="Normal 4 3 2 2 2 2 2" xfId="18203"/>
    <cellStyle name="Normal 4 3 2 2 2 2 3" xfId="18204"/>
    <cellStyle name="Normal 4 3 2 2 2 2 4" xfId="18205"/>
    <cellStyle name="Normal 4 3 2 2 2 3" xfId="18206"/>
    <cellStyle name="Normal 4 3 2 2 2 3 2" xfId="18207"/>
    <cellStyle name="Normal 4 3 2 2 2 3 3" xfId="18208"/>
    <cellStyle name="Normal 4 3 2 2 2 3 4" xfId="18209"/>
    <cellStyle name="Normal 4 3 2 2 2 4" xfId="18210"/>
    <cellStyle name="Normal 4 3 2 2 2 5" xfId="18211"/>
    <cellStyle name="Normal 4 3 2 2 2 6" xfId="18212"/>
    <cellStyle name="Normal 4 3 2 2 3" xfId="18213"/>
    <cellStyle name="Normal 4 3 2 2 3 2" xfId="18214"/>
    <cellStyle name="Normal 4 3 2 2 3 3" xfId="18215"/>
    <cellStyle name="Normal 4 3 2 2 3 4" xfId="18216"/>
    <cellStyle name="Normal 4 3 2 2 4" xfId="18217"/>
    <cellStyle name="Normal 4 3 2 2 4 2" xfId="18218"/>
    <cellStyle name="Normal 4 3 2 2 4 3" xfId="18219"/>
    <cellStyle name="Normal 4 3 2 2 4 4" xfId="18220"/>
    <cellStyle name="Normal 4 3 2 2 5" xfId="18221"/>
    <cellStyle name="Normal 4 3 2 2 6" xfId="18222"/>
    <cellStyle name="Normal 4 3 2 2 7" xfId="18223"/>
    <cellStyle name="Normal 4 3 2 3" xfId="18224"/>
    <cellStyle name="Normal 4 3 2 3 2" xfId="18225"/>
    <cellStyle name="Normal 4 3 2 3 2 2" xfId="18226"/>
    <cellStyle name="Normal 4 3 2 3 2 2 2" xfId="18227"/>
    <cellStyle name="Normal 4 3 2 3 2 2 3" xfId="18228"/>
    <cellStyle name="Normal 4 3 2 3 2 2 4" xfId="18229"/>
    <cellStyle name="Normal 4 3 2 3 2 3" xfId="18230"/>
    <cellStyle name="Normal 4 3 2 3 2 3 2" xfId="18231"/>
    <cellStyle name="Normal 4 3 2 3 2 3 3" xfId="18232"/>
    <cellStyle name="Normal 4 3 2 3 2 3 4" xfId="18233"/>
    <cellStyle name="Normal 4 3 2 3 2 4" xfId="18234"/>
    <cellStyle name="Normal 4 3 2 3 2 5" xfId="18235"/>
    <cellStyle name="Normal 4 3 2 3 2 6" xfId="18236"/>
    <cellStyle name="Normal 4 3 2 3 3" xfId="18237"/>
    <cellStyle name="Normal 4 3 2 3 3 2" xfId="18238"/>
    <cellStyle name="Normal 4 3 2 3 3 3" xfId="18239"/>
    <cellStyle name="Normal 4 3 2 3 3 4" xfId="18240"/>
    <cellStyle name="Normal 4 3 2 3 4" xfId="18241"/>
    <cellStyle name="Normal 4 3 2 3 4 2" xfId="18242"/>
    <cellStyle name="Normal 4 3 2 3 4 3" xfId="18243"/>
    <cellStyle name="Normal 4 3 2 3 4 4" xfId="18244"/>
    <cellStyle name="Normal 4 3 2 3 5" xfId="18245"/>
    <cellStyle name="Normal 4 3 2 3 6" xfId="18246"/>
    <cellStyle name="Normal 4 3 2 3 7" xfId="18247"/>
    <cellStyle name="Normal 4 3 2 4" xfId="18248"/>
    <cellStyle name="Normal 4 3 2 4 2" xfId="18249"/>
    <cellStyle name="Normal 4 3 2 4 2 2" xfId="18250"/>
    <cellStyle name="Normal 4 3 2 4 2 3" xfId="18251"/>
    <cellStyle name="Normal 4 3 2 4 2 4" xfId="18252"/>
    <cellStyle name="Normal 4 3 2 4 3" xfId="18253"/>
    <cellStyle name="Normal 4 3 2 4 3 2" xfId="18254"/>
    <cellStyle name="Normal 4 3 2 4 3 3" xfId="18255"/>
    <cellStyle name="Normal 4 3 2 4 3 4" xfId="18256"/>
    <cellStyle name="Normal 4 3 2 5" xfId="18257"/>
    <cellStyle name="Normal 4 3 2 5 2" xfId="18258"/>
    <cellStyle name="Normal 4 3 2 5 2 2" xfId="18259"/>
    <cellStyle name="Normal 4 3 2 5 2 3" xfId="18260"/>
    <cellStyle name="Normal 4 3 2 5 2 4" xfId="18261"/>
    <cellStyle name="Normal 4 3 2 5 3" xfId="18262"/>
    <cellStyle name="Normal 4 3 2 5 4" xfId="18263"/>
    <cellStyle name="Normal 4 3 2 5 5" xfId="18264"/>
    <cellStyle name="Normal 4 3 2 6" xfId="18265"/>
    <cellStyle name="Normal 4 3 2 6 2" xfId="18266"/>
    <cellStyle name="Normal 4 3 2 6 3" xfId="18267"/>
    <cellStyle name="Normal 4 3 2 6 4" xfId="18268"/>
    <cellStyle name="Normal 4 3 2 7" xfId="18269"/>
    <cellStyle name="Normal 4 3 2 8" xfId="18270"/>
    <cellStyle name="Normal 4 3 2 9" xfId="18271"/>
    <cellStyle name="Normal 4 3 3" xfId="18272"/>
    <cellStyle name="Normal 4 3 3 2" xfId="18273"/>
    <cellStyle name="Normal 4 3 3 2 2" xfId="18274"/>
    <cellStyle name="Normal 4 3 3 2 2 2" xfId="18275"/>
    <cellStyle name="Normal 4 3 3 2 2 2 2" xfId="18276"/>
    <cellStyle name="Normal 4 3 3 2 2 2 3" xfId="18277"/>
    <cellStyle name="Normal 4 3 3 2 2 2 4" xfId="18278"/>
    <cellStyle name="Normal 4 3 3 2 2 3" xfId="18279"/>
    <cellStyle name="Normal 4 3 3 2 2 3 2" xfId="18280"/>
    <cellStyle name="Normal 4 3 3 2 2 3 3" xfId="18281"/>
    <cellStyle name="Normal 4 3 3 2 2 3 4" xfId="18282"/>
    <cellStyle name="Normal 4 3 3 2 2 4" xfId="18283"/>
    <cellStyle name="Normal 4 3 3 2 2 4 2" xfId="18284"/>
    <cellStyle name="Normal 4 3 3 2 2 4 3" xfId="18285"/>
    <cellStyle name="Normal 4 3 3 2 2 4 4" xfId="18286"/>
    <cellStyle name="Normal 4 3 3 2 2 5" xfId="18287"/>
    <cellStyle name="Normal 4 3 3 2 2 6" xfId="18288"/>
    <cellStyle name="Normal 4 3 3 2 2 7" xfId="18289"/>
    <cellStyle name="Normal 4 3 3 2 3" xfId="18290"/>
    <cellStyle name="Normal 4 3 3 2 3 2" xfId="18291"/>
    <cellStyle name="Normal 4 3 3 2 3 3" xfId="18292"/>
    <cellStyle name="Normal 4 3 3 2 3 4" xfId="18293"/>
    <cellStyle name="Normal 4 3 3 2 4" xfId="18294"/>
    <cellStyle name="Normal 4 3 3 2 4 2" xfId="18295"/>
    <cellStyle name="Normal 4 3 3 2 4 3" xfId="18296"/>
    <cellStyle name="Normal 4 3 3 2 4 4" xfId="18297"/>
    <cellStyle name="Normal 4 3 3 2 5" xfId="18298"/>
    <cellStyle name="Normal 4 3 3 2 5 2" xfId="18299"/>
    <cellStyle name="Normal 4 3 3 2 5 3" xfId="18300"/>
    <cellStyle name="Normal 4 3 3 2 5 4" xfId="18301"/>
    <cellStyle name="Normal 4 3 3 2 6" xfId="18302"/>
    <cellStyle name="Normal 4 3 3 2 7" xfId="18303"/>
    <cellStyle name="Normal 4 3 3 2 8" xfId="18304"/>
    <cellStyle name="Normal 4 3 3 3" xfId="18305"/>
    <cellStyle name="Normal 4 3 3 3 2" xfId="18306"/>
    <cellStyle name="Normal 4 3 3 3 2 2" xfId="18307"/>
    <cellStyle name="Normal 4 3 3 3 2 2 2" xfId="18308"/>
    <cellStyle name="Normal 4 3 3 3 2 2 3" xfId="18309"/>
    <cellStyle name="Normal 4 3 3 3 2 2 4" xfId="18310"/>
    <cellStyle name="Normal 4 3 3 3 2 3" xfId="18311"/>
    <cellStyle name="Normal 4 3 3 3 2 4" xfId="18312"/>
    <cellStyle name="Normal 4 3 3 3 2 5" xfId="18313"/>
    <cellStyle name="Normal 4 3 3 3 3" xfId="18314"/>
    <cellStyle name="Normal 4 3 3 3 3 2" xfId="18315"/>
    <cellStyle name="Normal 4 3 3 3 3 3" xfId="18316"/>
    <cellStyle name="Normal 4 3 3 3 3 4" xfId="18317"/>
    <cellStyle name="Normal 4 3 3 3 4" xfId="18318"/>
    <cellStyle name="Normal 4 3 3 3 4 2" xfId="18319"/>
    <cellStyle name="Normal 4 3 3 3 4 3" xfId="18320"/>
    <cellStyle name="Normal 4 3 3 3 4 4" xfId="18321"/>
    <cellStyle name="Normal 4 3 3 3 5" xfId="18322"/>
    <cellStyle name="Normal 4 3 3 3 6" xfId="18323"/>
    <cellStyle name="Normal 4 3 3 3 7" xfId="18324"/>
    <cellStyle name="Normal 4 3 3 4" xfId="18325"/>
    <cellStyle name="Normal 4 3 3 4 2" xfId="18326"/>
    <cellStyle name="Normal 4 3 3 4 2 2" xfId="18327"/>
    <cellStyle name="Normal 4 3 3 4 2 3" xfId="18328"/>
    <cellStyle name="Normal 4 3 3 4 2 4" xfId="18329"/>
    <cellStyle name="Normal 4 3 3 4 3" xfId="18330"/>
    <cellStyle name="Normal 4 3 3 4 4" xfId="18331"/>
    <cellStyle name="Normal 4 3 3 4 5" xfId="18332"/>
    <cellStyle name="Normal 4 3 3 5" xfId="18333"/>
    <cellStyle name="Normal 4 3 3 5 2" xfId="18334"/>
    <cellStyle name="Normal 4 3 3 5 3" xfId="18335"/>
    <cellStyle name="Normal 4 3 3 5 4" xfId="18336"/>
    <cellStyle name="Normal 4 3 3 6" xfId="18337"/>
    <cellStyle name="Normal 4 3 3 6 2" xfId="18338"/>
    <cellStyle name="Normal 4 3 3 6 3" xfId="18339"/>
    <cellStyle name="Normal 4 3 3 6 4" xfId="18340"/>
    <cellStyle name="Normal 4 3 3 7" xfId="18341"/>
    <cellStyle name="Normal 4 3 3 8" xfId="18342"/>
    <cellStyle name="Normal 4 3 3 9" xfId="18343"/>
    <cellStyle name="Normal 4 3 4" xfId="18344"/>
    <cellStyle name="Normal 4 3 4 2" xfId="18345"/>
    <cellStyle name="Normal 4 3 4 2 2" xfId="18346"/>
    <cellStyle name="Normal 4 3 4 2 2 2" xfId="18347"/>
    <cellStyle name="Normal 4 3 4 2 2 3" xfId="18348"/>
    <cellStyle name="Normal 4 3 4 2 2 4" xfId="18349"/>
    <cellStyle name="Normal 4 3 4 2 3" xfId="18350"/>
    <cellStyle name="Normal 4 3 4 2 3 2" xfId="18351"/>
    <cellStyle name="Normal 4 3 4 2 3 3" xfId="18352"/>
    <cellStyle name="Normal 4 3 4 2 3 4" xfId="18353"/>
    <cellStyle name="Normal 4 3 4 2 4" xfId="18354"/>
    <cellStyle name="Normal 4 3 4 2 5" xfId="18355"/>
    <cellStyle name="Normal 4 3 4 2 6" xfId="18356"/>
    <cellStyle name="Normal 4 3 4 3" xfId="18357"/>
    <cellStyle name="Normal 4 3 4 3 2" xfId="18358"/>
    <cellStyle name="Normal 4 3 4 3 3" xfId="18359"/>
    <cellStyle name="Normal 4 3 4 3 4" xfId="18360"/>
    <cellStyle name="Normal 4 3 4 4" xfId="18361"/>
    <cellStyle name="Normal 4 3 4 4 2" xfId="18362"/>
    <cellStyle name="Normal 4 3 4 4 3" xfId="18363"/>
    <cellStyle name="Normal 4 3 4 4 4" xfId="18364"/>
    <cellStyle name="Normal 4 3 4 5" xfId="18365"/>
    <cellStyle name="Normal 4 3 4 6" xfId="18366"/>
    <cellStyle name="Normal 4 3 4 7" xfId="18367"/>
    <cellStyle name="Normal 4 3 5" xfId="18368"/>
    <cellStyle name="Normal 4 3 5 2" xfId="18369"/>
    <cellStyle name="Normal 4 3 5 2 2" xfId="18370"/>
    <cellStyle name="Normal 4 3 5 2 2 2" xfId="18371"/>
    <cellStyle name="Normal 4 3 5 2 2 3" xfId="18372"/>
    <cellStyle name="Normal 4 3 5 2 2 4" xfId="18373"/>
    <cellStyle name="Normal 4 3 5 2 3" xfId="18374"/>
    <cellStyle name="Normal 4 3 5 2 3 2" xfId="18375"/>
    <cellStyle name="Normal 4 3 5 2 3 3" xfId="18376"/>
    <cellStyle name="Normal 4 3 5 2 3 4" xfId="18377"/>
    <cellStyle name="Normal 4 3 5 2 4" xfId="18378"/>
    <cellStyle name="Normal 4 3 5 2 4 2" xfId="18379"/>
    <cellStyle name="Normal 4 3 5 2 4 3" xfId="18380"/>
    <cellStyle name="Normal 4 3 5 2 4 4" xfId="18381"/>
    <cellStyle name="Normal 4 3 5 2 5" xfId="18382"/>
    <cellStyle name="Normal 4 3 5 2 6" xfId="18383"/>
    <cellStyle name="Normal 4 3 5 2 7" xfId="18384"/>
    <cellStyle name="Normal 4 3 5 3" xfId="18385"/>
    <cellStyle name="Normal 4 3 5 3 2" xfId="18386"/>
    <cellStyle name="Normal 4 3 5 3 3" xfId="18387"/>
    <cellStyle name="Normal 4 3 5 3 4" xfId="18388"/>
    <cellStyle name="Normal 4 3 5 4" xfId="18389"/>
    <cellStyle name="Normal 4 3 5 4 2" xfId="18390"/>
    <cellStyle name="Normal 4 3 5 4 3" xfId="18391"/>
    <cellStyle name="Normal 4 3 5 4 4" xfId="18392"/>
    <cellStyle name="Normal 4 3 5 5" xfId="18393"/>
    <cellStyle name="Normal 4 3 5 5 2" xfId="18394"/>
    <cellStyle name="Normal 4 3 5 5 3" xfId="18395"/>
    <cellStyle name="Normal 4 3 5 5 4" xfId="18396"/>
    <cellStyle name="Normal 4 3 5 6" xfId="18397"/>
    <cellStyle name="Normal 4 3 5 7" xfId="18398"/>
    <cellStyle name="Normal 4 3 5 8" xfId="18399"/>
    <cellStyle name="Normal 4 3 6" xfId="18400"/>
    <cellStyle name="Normal 4 3 6 2" xfId="18401"/>
    <cellStyle name="Normal 4 3 6 2 2" xfId="18402"/>
    <cellStyle name="Normal 4 3 6 2 3" xfId="18403"/>
    <cellStyle name="Normal 4 3 6 2 4" xfId="18404"/>
    <cellStyle name="Normal 4 3 6 3" xfId="18405"/>
    <cellStyle name="Normal 4 3 6 3 2" xfId="18406"/>
    <cellStyle name="Normal 4 3 6 3 3" xfId="18407"/>
    <cellStyle name="Normal 4 3 6 3 4" xfId="18408"/>
    <cellStyle name="Normal 4 3 6 4" xfId="18409"/>
    <cellStyle name="Normal 4 3 6 5" xfId="18410"/>
    <cellStyle name="Normal 4 3 6 6" xfId="18411"/>
    <cellStyle name="Normal 4 3 7" xfId="18412"/>
    <cellStyle name="Normal 4 3 7 2" xfId="18413"/>
    <cellStyle name="Normal 4 3 7 3" xfId="18414"/>
    <cellStyle name="Normal 4 3 7 4" xfId="18415"/>
    <cellStyle name="Normal 4 3 8" xfId="18416"/>
    <cellStyle name="Normal 4 3 8 2" xfId="18417"/>
    <cellStyle name="Normal 4 3 8 3" xfId="18418"/>
    <cellStyle name="Normal 4 3 8 4" xfId="18419"/>
    <cellStyle name="Normal 4 3 9" xfId="18420"/>
    <cellStyle name="Normal 4 4" xfId="18421"/>
    <cellStyle name="Normal 4 4 2" xfId="18422"/>
    <cellStyle name="Normal 4 4 2 2" xfId="18423"/>
    <cellStyle name="Normal 4 4 2 2 2" xfId="18424"/>
    <cellStyle name="Normal 4 4 2 2 2 2" xfId="18425"/>
    <cellStyle name="Normal 4 4 2 2 2 3" xfId="18426"/>
    <cellStyle name="Normal 4 4 2 2 2 4" xfId="18427"/>
    <cellStyle name="Normal 4 4 2 2 3" xfId="18428"/>
    <cellStyle name="Normal 4 4 2 2 3 2" xfId="18429"/>
    <cellStyle name="Normal 4 4 2 2 3 3" xfId="18430"/>
    <cellStyle name="Normal 4 4 2 2 3 4" xfId="18431"/>
    <cellStyle name="Normal 4 4 2 2 4" xfId="18432"/>
    <cellStyle name="Normal 4 4 2 2 5" xfId="18433"/>
    <cellStyle name="Normal 4 4 2 2 6" xfId="18434"/>
    <cellStyle name="Normal 4 4 2 3" xfId="18435"/>
    <cellStyle name="Normal 4 4 2 3 2" xfId="18436"/>
    <cellStyle name="Normal 4 4 2 3 3" xfId="18437"/>
    <cellStyle name="Normal 4 4 2 3 4" xfId="18438"/>
    <cellStyle name="Normal 4 4 2 4" xfId="18439"/>
    <cellStyle name="Normal 4 4 2 4 2" xfId="18440"/>
    <cellStyle name="Normal 4 4 2 4 3" xfId="18441"/>
    <cellStyle name="Normal 4 4 2 4 4" xfId="18442"/>
    <cellStyle name="Normal 4 4 2 5" xfId="18443"/>
    <cellStyle name="Normal 4 4 2 6" xfId="18444"/>
    <cellStyle name="Normal 4 4 2 7" xfId="18445"/>
    <cellStyle name="Normal 4 4 2 8" xfId="18446"/>
    <cellStyle name="Normal 4 4 3" xfId="18447"/>
    <cellStyle name="Normal 4 4 3 2" xfId="18448"/>
    <cellStyle name="Normal 4 4 3 2 2" xfId="18449"/>
    <cellStyle name="Normal 4 4 3 2 2 2" xfId="18450"/>
    <cellStyle name="Normal 4 4 3 2 2 3" xfId="18451"/>
    <cellStyle name="Normal 4 4 3 2 2 4" xfId="18452"/>
    <cellStyle name="Normal 4 4 3 2 3" xfId="18453"/>
    <cellStyle name="Normal 4 4 3 2 4" xfId="18454"/>
    <cellStyle name="Normal 4 4 3 2 5" xfId="18455"/>
    <cellStyle name="Normal 4 4 3 3" xfId="18456"/>
    <cellStyle name="Normal 4 4 3 3 2" xfId="18457"/>
    <cellStyle name="Normal 4 4 3 3 3" xfId="18458"/>
    <cellStyle name="Normal 4 4 3 3 4" xfId="18459"/>
    <cellStyle name="Normal 4 4 3 4" xfId="18460"/>
    <cellStyle name="Normal 4 4 3 5" xfId="18461"/>
    <cellStyle name="Normal 4 4 3 6" xfId="18462"/>
    <cellStyle name="Normal 4 4 4" xfId="18463"/>
    <cellStyle name="Normal 4 4 4 2" xfId="18464"/>
    <cellStyle name="Normal 4 4 4 2 2" xfId="18465"/>
    <cellStyle name="Normal 4 4 4 2 3" xfId="18466"/>
    <cellStyle name="Normal 4 4 4 2 4" xfId="18467"/>
    <cellStyle name="Normal 4 4 4 3" xfId="18468"/>
    <cellStyle name="Normal 4 4 4 4" xfId="18469"/>
    <cellStyle name="Normal 4 4 4 5" xfId="18470"/>
    <cellStyle name="Normal 4 4 5" xfId="18471"/>
    <cellStyle name="Normal 4 4 5 2" xfId="18472"/>
    <cellStyle name="Normal 4 4 5 3" xfId="18473"/>
    <cellStyle name="Normal 4 4 5 4" xfId="18474"/>
    <cellStyle name="Normal 4 4 6" xfId="18475"/>
    <cellStyle name="Normal 4 4 6 2" xfId="18476"/>
    <cellStyle name="Normal 4 4 6 3" xfId="18477"/>
    <cellStyle name="Normal 4 4 6 4" xfId="18478"/>
    <cellStyle name="Normal 4 5" xfId="18479"/>
    <cellStyle name="Normal 4 5 10" xfId="18480"/>
    <cellStyle name="Normal 4 5 11" xfId="18481"/>
    <cellStyle name="Normal 4 5 12" xfId="18482"/>
    <cellStyle name="Normal 4 5 13" xfId="18483"/>
    <cellStyle name="Normal 4 5 14" xfId="18484"/>
    <cellStyle name="Normal 4 5 15" xfId="18485"/>
    <cellStyle name="Normal 4 5 16" xfId="18486"/>
    <cellStyle name="Normal 4 5 17" xfId="18487"/>
    <cellStyle name="Normal 4 5 18" xfId="18488"/>
    <cellStyle name="Normal 4 5 19" xfId="18489"/>
    <cellStyle name="Normal 4 5 2" xfId="18490"/>
    <cellStyle name="Normal 4 5 2 2" xfId="18491"/>
    <cellStyle name="Normal 4 5 2 2 2" xfId="18492"/>
    <cellStyle name="Normal 4 5 2 2 2 2" xfId="18493"/>
    <cellStyle name="Normal 4 5 2 2 2 3" xfId="18494"/>
    <cellStyle name="Normal 4 5 2 2 2 4" xfId="18495"/>
    <cellStyle name="Normal 4 5 2 2 3" xfId="18496"/>
    <cellStyle name="Normal 4 5 2 2 4" xfId="18497"/>
    <cellStyle name="Normal 4 5 2 2 5" xfId="18498"/>
    <cellStyle name="Normal 4 5 2 3" xfId="18499"/>
    <cellStyle name="Normal 4 5 2 3 2" xfId="18500"/>
    <cellStyle name="Normal 4 5 2 3 3" xfId="18501"/>
    <cellStyle name="Normal 4 5 2 3 4" xfId="18502"/>
    <cellStyle name="Normal 4 5 2 4" xfId="18503"/>
    <cellStyle name="Normal 4 5 2 4 2" xfId="18504"/>
    <cellStyle name="Normal 4 5 2 4 3" xfId="18505"/>
    <cellStyle name="Normal 4 5 2 4 4" xfId="18506"/>
    <cellStyle name="Normal 4 5 20" xfId="18507"/>
    <cellStyle name="Normal 4 5 21" xfId="18508"/>
    <cellStyle name="Normal 4 5 22" xfId="18509"/>
    <cellStyle name="Normal 4 5 23" xfId="18510"/>
    <cellStyle name="Normal 4 5 24" xfId="18511"/>
    <cellStyle name="Normal 4 5 25" xfId="18512"/>
    <cellStyle name="Normal 4 5 26" xfId="18513"/>
    <cellStyle name="Normal 4 5 27" xfId="18514"/>
    <cellStyle name="Normal 4 5 28" xfId="18515"/>
    <cellStyle name="Normal 4 5 29" xfId="18516"/>
    <cellStyle name="Normal 4 5 3" xfId="18517"/>
    <cellStyle name="Normal 4 5 3 2" xfId="18518"/>
    <cellStyle name="Normal 4 5 3 2 2" xfId="18519"/>
    <cellStyle name="Normal 4 5 3 2 2 2" xfId="18520"/>
    <cellStyle name="Normal 4 5 3 2 2 3" xfId="18521"/>
    <cellStyle name="Normal 4 5 3 2 2 4" xfId="18522"/>
    <cellStyle name="Normal 4 5 3 2 3" xfId="18523"/>
    <cellStyle name="Normal 4 5 3 2 4" xfId="18524"/>
    <cellStyle name="Normal 4 5 3 2 5" xfId="18525"/>
    <cellStyle name="Normal 4 5 3 3" xfId="18526"/>
    <cellStyle name="Normal 4 5 3 3 2" xfId="18527"/>
    <cellStyle name="Normal 4 5 3 3 3" xfId="18528"/>
    <cellStyle name="Normal 4 5 3 3 4" xfId="18529"/>
    <cellStyle name="Normal 4 5 3 4" xfId="18530"/>
    <cellStyle name="Normal 4 5 3 4 2" xfId="18531"/>
    <cellStyle name="Normal 4 5 3 4 3" xfId="18532"/>
    <cellStyle name="Normal 4 5 3 4 4" xfId="18533"/>
    <cellStyle name="Normal 4 5 30" xfId="18534"/>
    <cellStyle name="Normal 4 5 31" xfId="18535"/>
    <cellStyle name="Normal 4 5 32" xfId="18536"/>
    <cellStyle name="Normal 4 5 33" xfId="18537"/>
    <cellStyle name="Normal 4 5 34" xfId="18538"/>
    <cellStyle name="Normal 4 5 35" xfId="18539"/>
    <cellStyle name="Normal 4 5 36" xfId="18540"/>
    <cellStyle name="Normal 4 5 37" xfId="18541"/>
    <cellStyle name="Normal 4 5 38" xfId="18542"/>
    <cellStyle name="Normal 4 5 39" xfId="18543"/>
    <cellStyle name="Normal 4 5 4" xfId="18544"/>
    <cellStyle name="Normal 4 5 4 2" xfId="18545"/>
    <cellStyle name="Normal 4 5 4 2 2" xfId="18546"/>
    <cellStyle name="Normal 4 5 4 2 3" xfId="18547"/>
    <cellStyle name="Normal 4 5 4 2 4" xfId="18548"/>
    <cellStyle name="Normal 4 5 4 3" xfId="18549"/>
    <cellStyle name="Normal 4 5 4 3 2" xfId="18550"/>
    <cellStyle name="Normal 4 5 4 3 3" xfId="18551"/>
    <cellStyle name="Normal 4 5 4 3 4" xfId="18552"/>
    <cellStyle name="Normal 4 5 40" xfId="18553"/>
    <cellStyle name="Normal 4 5 41" xfId="18554"/>
    <cellStyle name="Normal 4 5 42" xfId="18555"/>
    <cellStyle name="Normal 4 5 43" xfId="18556"/>
    <cellStyle name="Normal 4 5 44" xfId="18557"/>
    <cellStyle name="Normal 4 5 45" xfId="18558"/>
    <cellStyle name="Normal 4 5 46" xfId="18559"/>
    <cellStyle name="Normal 4 5 47" xfId="18560"/>
    <cellStyle name="Normal 4 5 48" xfId="18561"/>
    <cellStyle name="Normal 4 5 49" xfId="18562"/>
    <cellStyle name="Normal 4 5 5" xfId="18563"/>
    <cellStyle name="Normal 4 5 5 2" xfId="18564"/>
    <cellStyle name="Normal 4 5 5 2 2" xfId="18565"/>
    <cellStyle name="Normal 4 5 5 2 3" xfId="18566"/>
    <cellStyle name="Normal 4 5 5 2 4" xfId="18567"/>
    <cellStyle name="Normal 4 5 50" xfId="18568"/>
    <cellStyle name="Normal 4 5 51" xfId="18569"/>
    <cellStyle name="Normal 4 5 52" xfId="18570"/>
    <cellStyle name="Normal 4 5 53" xfId="18571"/>
    <cellStyle name="Normal 4 5 54" xfId="18572"/>
    <cellStyle name="Normal 4 5 55" xfId="18573"/>
    <cellStyle name="Normal 4 5 56" xfId="18574"/>
    <cellStyle name="Normal 4 5 57" xfId="18575"/>
    <cellStyle name="Normal 4 5 58" xfId="18576"/>
    <cellStyle name="Normal 4 5 59" xfId="18577"/>
    <cellStyle name="Normal 4 5 6" xfId="18578"/>
    <cellStyle name="Normal 4 5 60" xfId="18579"/>
    <cellStyle name="Normal 4 5 61" xfId="18580"/>
    <cellStyle name="Normal 4 5 62" xfId="18581"/>
    <cellStyle name="Normal 4 5 63" xfId="18582"/>
    <cellStyle name="Normal 4 5 64" xfId="18583"/>
    <cellStyle name="Normal 4 5 65" xfId="18584"/>
    <cellStyle name="Normal 4 5 66" xfId="18585"/>
    <cellStyle name="Normal 4 5 67" xfId="18586"/>
    <cellStyle name="Normal 4 5 68" xfId="18587"/>
    <cellStyle name="Normal 4 5 69" xfId="18588"/>
    <cellStyle name="Normal 4 5 7" xfId="18589"/>
    <cellStyle name="Normal 4 5 70" xfId="18590"/>
    <cellStyle name="Normal 4 5 71" xfId="18591"/>
    <cellStyle name="Normal 4 5 72" xfId="18592"/>
    <cellStyle name="Normal 4 5 73" xfId="18593"/>
    <cellStyle name="Normal 4 5 74" xfId="18594"/>
    <cellStyle name="Normal 4 5 75" xfId="18595"/>
    <cellStyle name="Normal 4 5 76" xfId="18596"/>
    <cellStyle name="Normal 4 5 77" xfId="18597"/>
    <cellStyle name="Normal 4 5 78" xfId="18598"/>
    <cellStyle name="Normal 4 5 79" xfId="18599"/>
    <cellStyle name="Normal 4 5 8" xfId="18600"/>
    <cellStyle name="Normal 4 5 80" xfId="18601"/>
    <cellStyle name="Normal 4 5 81" xfId="18602"/>
    <cellStyle name="Normal 4 5 82" xfId="18603"/>
    <cellStyle name="Normal 4 5 83" xfId="18604"/>
    <cellStyle name="Normal 4 5 84" xfId="18605"/>
    <cellStyle name="Normal 4 5 85" xfId="18606"/>
    <cellStyle name="Normal 4 5 86" xfId="18607"/>
    <cellStyle name="Normal 4 5 87" xfId="18608"/>
    <cellStyle name="Normal 4 5 88" xfId="18609"/>
    <cellStyle name="Normal 4 5 89" xfId="18610"/>
    <cellStyle name="Normal 4 5 9" xfId="18611"/>
    <cellStyle name="Normal 4 5 90" xfId="18612"/>
    <cellStyle name="Normal 4 5 91" xfId="18613"/>
    <cellStyle name="Normal 4 5 92" xfId="18614"/>
    <cellStyle name="Normal 4 5 93" xfId="18615"/>
    <cellStyle name="Normal 4 5 94" xfId="18616"/>
    <cellStyle name="Normal 4 5 94 2" xfId="18617"/>
    <cellStyle name="Normal 4 5 94 3" xfId="18618"/>
    <cellStyle name="Normal 4 5 94 4" xfId="18619"/>
    <cellStyle name="Normal 4 6" xfId="18620"/>
    <cellStyle name="Normal 4 6 2" xfId="18621"/>
    <cellStyle name="Normal 4 6 2 2" xfId="18622"/>
    <cellStyle name="Normal 4 6 2 2 2" xfId="18623"/>
    <cellStyle name="Normal 4 6 2 2 3" xfId="18624"/>
    <cellStyle name="Normal 4 6 2 2 4" xfId="18625"/>
    <cellStyle name="Normal 4 6 2 3" xfId="18626"/>
    <cellStyle name="Normal 4 6 2 3 2" xfId="18627"/>
    <cellStyle name="Normal 4 6 2 3 3" xfId="18628"/>
    <cellStyle name="Normal 4 6 2 3 4" xfId="18629"/>
    <cellStyle name="Normal 4 6 3" xfId="18630"/>
    <cellStyle name="Normal 4 6 3 2" xfId="18631"/>
    <cellStyle name="Normal 4 6 3 3" xfId="18632"/>
    <cellStyle name="Normal 4 6 3 4" xfId="18633"/>
    <cellStyle name="Normal 4 6 4" xfId="18634"/>
    <cellStyle name="Normal 4 6 4 2" xfId="18635"/>
    <cellStyle name="Normal 4 6 4 3" xfId="18636"/>
    <cellStyle name="Normal 4 6 4 4" xfId="18637"/>
    <cellStyle name="Normal 4 7" xfId="18638"/>
    <cellStyle name="Normal 4 7 2" xfId="18639"/>
    <cellStyle name="Normal 4 7 2 2" xfId="18640"/>
    <cellStyle name="Normal 4 7 2 2 2" xfId="18641"/>
    <cellStyle name="Normal 4 7 2 2 3" xfId="18642"/>
    <cellStyle name="Normal 4 7 2 2 4" xfId="18643"/>
    <cellStyle name="Normal 4 7 2 3" xfId="18644"/>
    <cellStyle name="Normal 4 7 2 3 2" xfId="18645"/>
    <cellStyle name="Normal 4 7 2 3 3" xfId="18646"/>
    <cellStyle name="Normal 4 7 2 3 4" xfId="18647"/>
    <cellStyle name="Normal 4 7 3" xfId="18648"/>
    <cellStyle name="Normal 4 7 3 2" xfId="18649"/>
    <cellStyle name="Normal 4 7 3 3" xfId="18650"/>
    <cellStyle name="Normal 4 7 3 4" xfId="18651"/>
    <cellStyle name="Normal 4 7 4" xfId="18652"/>
    <cellStyle name="Normal 4 7 4 2" xfId="18653"/>
    <cellStyle name="Normal 4 7 4 3" xfId="18654"/>
    <cellStyle name="Normal 4 7 4 4" xfId="18655"/>
    <cellStyle name="Normal 4 8" xfId="18656"/>
    <cellStyle name="Normal 4 8 2" xfId="18657"/>
    <cellStyle name="Normal 4 8 2 2" xfId="18658"/>
    <cellStyle name="Normal 4 8 2 2 2" xfId="18659"/>
    <cellStyle name="Normal 4 8 2 2 3" xfId="18660"/>
    <cellStyle name="Normal 4 8 2 2 4" xfId="18661"/>
    <cellStyle name="Normal 4 8 3" xfId="18662"/>
    <cellStyle name="Normal 4 8 3 2" xfId="18663"/>
    <cellStyle name="Normal 4 8 3 3" xfId="18664"/>
    <cellStyle name="Normal 4 8 3 4" xfId="18665"/>
    <cellStyle name="Normal 4 9" xfId="18666"/>
    <cellStyle name="Normal 4 9 2" xfId="18667"/>
    <cellStyle name="Normal 4 9 2 2" xfId="18668"/>
    <cellStyle name="Normal 4 9 2 3" xfId="18669"/>
    <cellStyle name="Normal 4 9 2 4" xfId="18670"/>
    <cellStyle name="Normal 4 9 3" xfId="18671"/>
    <cellStyle name="Normal 40" xfId="18672"/>
    <cellStyle name="Normal 40 2" xfId="18673"/>
    <cellStyle name="Normal 40 3" xfId="18674"/>
    <cellStyle name="Normal 40 3 2" xfId="18675"/>
    <cellStyle name="Normal 40 3 2 2" xfId="18676"/>
    <cellStyle name="Normal 40 3 2 2 2" xfId="18677"/>
    <cellStyle name="Normal 40 3 2 2 3" xfId="18678"/>
    <cellStyle name="Normal 40 3 2 2 4" xfId="18679"/>
    <cellStyle name="Normal 40 3 2 3" xfId="18680"/>
    <cellStyle name="Normal 40 3 2 4" xfId="18681"/>
    <cellStyle name="Normal 40 3 2 5" xfId="18682"/>
    <cellStyle name="Normal 40 3 3" xfId="18683"/>
    <cellStyle name="Normal 40 3 3 2" xfId="18684"/>
    <cellStyle name="Normal 40 3 3 3" xfId="18685"/>
    <cellStyle name="Normal 40 3 3 4" xfId="18686"/>
    <cellStyle name="Normal 40 3 4" xfId="18687"/>
    <cellStyle name="Normal 40 3 5" xfId="18688"/>
    <cellStyle name="Normal 40 3 6" xfId="18689"/>
    <cellStyle name="Normal 41" xfId="18690"/>
    <cellStyle name="Normal 41 2" xfId="18691"/>
    <cellStyle name="Normal 41 3" xfId="18692"/>
    <cellStyle name="Normal 41 3 2" xfId="18693"/>
    <cellStyle name="Normal 41 3 2 2" xfId="18694"/>
    <cellStyle name="Normal 41 3 2 2 2" xfId="18695"/>
    <cellStyle name="Normal 41 3 2 2 3" xfId="18696"/>
    <cellStyle name="Normal 41 3 2 2 4" xfId="18697"/>
    <cellStyle name="Normal 41 3 2 3" xfId="18698"/>
    <cellStyle name="Normal 41 3 2 4" xfId="18699"/>
    <cellStyle name="Normal 41 3 2 5" xfId="18700"/>
    <cellStyle name="Normal 41 3 3" xfId="18701"/>
    <cellStyle name="Normal 41 3 3 2" xfId="18702"/>
    <cellStyle name="Normal 41 3 3 3" xfId="18703"/>
    <cellStyle name="Normal 41 3 3 4" xfId="18704"/>
    <cellStyle name="Normal 41 3 4" xfId="18705"/>
    <cellStyle name="Normal 41 3 5" xfId="18706"/>
    <cellStyle name="Normal 41 3 6" xfId="18707"/>
    <cellStyle name="Normal 42" xfId="18708"/>
    <cellStyle name="Normal 42 2" xfId="18709"/>
    <cellStyle name="Normal 42 3" xfId="18710"/>
    <cellStyle name="Normal 42 3 2" xfId="18711"/>
    <cellStyle name="Normal 42 3 2 2" xfId="18712"/>
    <cellStyle name="Normal 42 3 2 2 2" xfId="18713"/>
    <cellStyle name="Normal 42 3 2 2 3" xfId="18714"/>
    <cellStyle name="Normal 42 3 2 2 4" xfId="18715"/>
    <cellStyle name="Normal 42 3 2 3" xfId="18716"/>
    <cellStyle name="Normal 42 3 2 4" xfId="18717"/>
    <cellStyle name="Normal 42 3 2 5" xfId="18718"/>
    <cellStyle name="Normal 42 3 3" xfId="18719"/>
    <cellStyle name="Normal 42 3 3 2" xfId="18720"/>
    <cellStyle name="Normal 42 3 3 3" xfId="18721"/>
    <cellStyle name="Normal 42 3 3 4" xfId="18722"/>
    <cellStyle name="Normal 42 3 4" xfId="18723"/>
    <cellStyle name="Normal 42 3 5" xfId="18724"/>
    <cellStyle name="Normal 42 3 6" xfId="18725"/>
    <cellStyle name="Normal 43" xfId="18726"/>
    <cellStyle name="Normal 43 2" xfId="18727"/>
    <cellStyle name="Normal 43 3" xfId="18728"/>
    <cellStyle name="Normal 43 3 2" xfId="18729"/>
    <cellStyle name="Normal 43 3 2 2" xfId="18730"/>
    <cellStyle name="Normal 43 3 2 2 2" xfId="18731"/>
    <cellStyle name="Normal 43 3 2 2 3" xfId="18732"/>
    <cellStyle name="Normal 43 3 2 2 4" xfId="18733"/>
    <cellStyle name="Normal 43 3 2 3" xfId="18734"/>
    <cellStyle name="Normal 43 3 2 4" xfId="18735"/>
    <cellStyle name="Normal 43 3 2 5" xfId="18736"/>
    <cellStyle name="Normal 43 3 3" xfId="18737"/>
    <cellStyle name="Normal 43 3 3 2" xfId="18738"/>
    <cellStyle name="Normal 43 3 3 3" xfId="18739"/>
    <cellStyle name="Normal 43 3 3 4" xfId="18740"/>
    <cellStyle name="Normal 43 3 4" xfId="18741"/>
    <cellStyle name="Normal 43 3 5" xfId="18742"/>
    <cellStyle name="Normal 43 3 6" xfId="18743"/>
    <cellStyle name="Normal 44" xfId="18744"/>
    <cellStyle name="Normal 44 2" xfId="18745"/>
    <cellStyle name="Normal 44 2 2" xfId="18746"/>
    <cellStyle name="Normal 44 2 2 2" xfId="18747"/>
    <cellStyle name="Normal 44 2 2 2 2" xfId="18748"/>
    <cellStyle name="Normal 44 2 2 2 2 2" xfId="18749"/>
    <cellStyle name="Normal 44 2 2 2 2 3" xfId="18750"/>
    <cellStyle name="Normal 44 2 2 2 2 4" xfId="18751"/>
    <cellStyle name="Normal 44 2 2 2 3" xfId="18752"/>
    <cellStyle name="Normal 44 2 2 2 4" xfId="18753"/>
    <cellStyle name="Normal 44 2 2 2 5" xfId="18754"/>
    <cellStyle name="Normal 44 2 2 3" xfId="18755"/>
    <cellStyle name="Normal 44 2 2 3 2" xfId="18756"/>
    <cellStyle name="Normal 44 2 2 3 3" xfId="18757"/>
    <cellStyle name="Normal 44 2 2 3 4" xfId="18758"/>
    <cellStyle name="Normal 44 2 2 4" xfId="18759"/>
    <cellStyle name="Normal 44 2 2 5" xfId="18760"/>
    <cellStyle name="Normal 44 2 2 6" xfId="18761"/>
    <cellStyle name="Normal 44 3" xfId="18762"/>
    <cellStyle name="Normal 44 3 2" xfId="18763"/>
    <cellStyle name="Normal 44 3 2 2" xfId="18764"/>
    <cellStyle name="Normal 44 3 2 2 2" xfId="18765"/>
    <cellStyle name="Normal 44 3 2 2 3" xfId="18766"/>
    <cellStyle name="Normal 44 3 2 2 4" xfId="18767"/>
    <cellStyle name="Normal 44 3 2 3" xfId="18768"/>
    <cellStyle name="Normal 44 3 2 4" xfId="18769"/>
    <cellStyle name="Normal 44 3 2 5" xfId="18770"/>
    <cellStyle name="Normal 44 3 3" xfId="18771"/>
    <cellStyle name="Normal 44 3 3 2" xfId="18772"/>
    <cellStyle name="Normal 44 3 3 3" xfId="18773"/>
    <cellStyle name="Normal 44 3 3 4" xfId="18774"/>
    <cellStyle name="Normal 44 3 4" xfId="18775"/>
    <cellStyle name="Normal 44 3 5" xfId="18776"/>
    <cellStyle name="Normal 44 3 6" xfId="18777"/>
    <cellStyle name="Normal 44 4" xfId="18778"/>
    <cellStyle name="Normal 44 4 2" xfId="18779"/>
    <cellStyle name="Normal 44 4 2 2" xfId="18780"/>
    <cellStyle name="Normal 44 4 2 2 2" xfId="18781"/>
    <cellStyle name="Normal 44 4 2 2 3" xfId="18782"/>
    <cellStyle name="Normal 44 4 2 2 4" xfId="18783"/>
    <cellStyle name="Normal 44 4 2 3" xfId="18784"/>
    <cellStyle name="Normal 44 4 2 4" xfId="18785"/>
    <cellStyle name="Normal 44 4 2 5" xfId="18786"/>
    <cellStyle name="Normal 44 4 3" xfId="18787"/>
    <cellStyle name="Normal 44 4 3 2" xfId="18788"/>
    <cellStyle name="Normal 44 4 3 3" xfId="18789"/>
    <cellStyle name="Normal 44 4 3 4" xfId="18790"/>
    <cellStyle name="Normal 44 4 4" xfId="18791"/>
    <cellStyle name="Normal 44 4 5" xfId="18792"/>
    <cellStyle name="Normal 44 4 6" xfId="18793"/>
    <cellStyle name="Normal 44 5" xfId="18794"/>
    <cellStyle name="Normal 44 5 2" xfId="18795"/>
    <cellStyle name="Normal 44 5 2 2" xfId="18796"/>
    <cellStyle name="Normal 44 5 2 2 2" xfId="18797"/>
    <cellStyle name="Normal 44 5 2 2 3" xfId="18798"/>
    <cellStyle name="Normal 44 5 2 2 4" xfId="18799"/>
    <cellStyle name="Normal 44 5 2 3" xfId="18800"/>
    <cellStyle name="Normal 44 5 2 4" xfId="18801"/>
    <cellStyle name="Normal 44 5 2 5" xfId="18802"/>
    <cellStyle name="Normal 44 5 3" xfId="18803"/>
    <cellStyle name="Normal 44 5 3 2" xfId="18804"/>
    <cellStyle name="Normal 44 5 3 3" xfId="18805"/>
    <cellStyle name="Normal 44 5 3 4" xfId="18806"/>
    <cellStyle name="Normal 44 5 4" xfId="18807"/>
    <cellStyle name="Normal 44 5 5" xfId="18808"/>
    <cellStyle name="Normal 44 5 6" xfId="18809"/>
    <cellStyle name="Normal 45" xfId="18810"/>
    <cellStyle name="Normal 45 2" xfId="18811"/>
    <cellStyle name="Normal 45 2 2" xfId="18812"/>
    <cellStyle name="Normal 45 2 2 2" xfId="18813"/>
    <cellStyle name="Normal 45 2 2 3" xfId="18814"/>
    <cellStyle name="Normal 45 2 2 4" xfId="18815"/>
    <cellStyle name="Normal 45 2 3" xfId="18816"/>
    <cellStyle name="Normal 45 2 4" xfId="18817"/>
    <cellStyle name="Normal 45 2 5" xfId="18818"/>
    <cellStyle name="Normal 45 3" xfId="18819"/>
    <cellStyle name="Normal 45 4" xfId="18820"/>
    <cellStyle name="Normal 45 4 2" xfId="18821"/>
    <cellStyle name="Normal 45 4 3" xfId="18822"/>
    <cellStyle name="Normal 45 4 4" xfId="18823"/>
    <cellStyle name="Normal 45 5" xfId="18824"/>
    <cellStyle name="Normal 45 6" xfId="18825"/>
    <cellStyle name="Normal 45 7" xfId="18826"/>
    <cellStyle name="Normal 46" xfId="18827"/>
    <cellStyle name="Normal 46 2" xfId="18828"/>
    <cellStyle name="Normal 46 2 2" xfId="18829"/>
    <cellStyle name="Normal 46 2 2 2" xfId="18830"/>
    <cellStyle name="Normal 46 2 2 3" xfId="18831"/>
    <cellStyle name="Normal 46 2 2 4" xfId="18832"/>
    <cellStyle name="Normal 46 2 3" xfId="18833"/>
    <cellStyle name="Normal 46 2 4" xfId="18834"/>
    <cellStyle name="Normal 46 2 5" xfId="18835"/>
    <cellStyle name="Normal 46 3" xfId="18836"/>
    <cellStyle name="Normal 46 4" xfId="18837"/>
    <cellStyle name="Normal 46 4 2" xfId="18838"/>
    <cellStyle name="Normal 46 4 3" xfId="18839"/>
    <cellStyle name="Normal 46 4 4" xfId="18840"/>
    <cellStyle name="Normal 46 5" xfId="18841"/>
    <cellStyle name="Normal 46 6" xfId="18842"/>
    <cellStyle name="Normal 46 7" xfId="18843"/>
    <cellStyle name="Normal 47" xfId="18844"/>
    <cellStyle name="Normal 47 2" xfId="18845"/>
    <cellStyle name="Normal 47 2 2" xfId="18846"/>
    <cellStyle name="Normal 47 2 2 2" xfId="18847"/>
    <cellStyle name="Normal 47 2 2 3" xfId="18848"/>
    <cellStyle name="Normal 47 2 2 4" xfId="18849"/>
    <cellStyle name="Normal 47 2 3" xfId="18850"/>
    <cellStyle name="Normal 47 2 4" xfId="18851"/>
    <cellStyle name="Normal 47 2 5" xfId="18852"/>
    <cellStyle name="Normal 47 3" xfId="18853"/>
    <cellStyle name="Normal 47 4" xfId="18854"/>
    <cellStyle name="Normal 47 4 2" xfId="18855"/>
    <cellStyle name="Normal 47 4 3" xfId="18856"/>
    <cellStyle name="Normal 47 4 4" xfId="18857"/>
    <cellStyle name="Normal 47 5" xfId="18858"/>
    <cellStyle name="Normal 47 6" xfId="18859"/>
    <cellStyle name="Normal 47 7" xfId="18860"/>
    <cellStyle name="Normal 48" xfId="18861"/>
    <cellStyle name="Normal 48 2" xfId="18862"/>
    <cellStyle name="Normal 48 2 2" xfId="18863"/>
    <cellStyle name="Normal 48 2 2 2" xfId="18864"/>
    <cellStyle name="Normal 48 2 2 3" xfId="18865"/>
    <cellStyle name="Normal 48 2 2 4" xfId="18866"/>
    <cellStyle name="Normal 48 2 3" xfId="18867"/>
    <cellStyle name="Normal 48 2 4" xfId="18868"/>
    <cellStyle name="Normal 48 2 5" xfId="18869"/>
    <cellStyle name="Normal 48 3" xfId="18870"/>
    <cellStyle name="Normal 48 4" xfId="18871"/>
    <cellStyle name="Normal 48 4 2" xfId="18872"/>
    <cellStyle name="Normal 48 4 3" xfId="18873"/>
    <cellStyle name="Normal 48 4 4" xfId="18874"/>
    <cellStyle name="Normal 48 5" xfId="18875"/>
    <cellStyle name="Normal 48 6" xfId="18876"/>
    <cellStyle name="Normal 48 7" xfId="18877"/>
    <cellStyle name="Normal 49" xfId="18878"/>
    <cellStyle name="Normal 49 2" xfId="18879"/>
    <cellStyle name="Normal 49 2 2" xfId="18880"/>
    <cellStyle name="Normal 49 2 2 2" xfId="18881"/>
    <cellStyle name="Normal 49 2 2 3" xfId="18882"/>
    <cellStyle name="Normal 49 2 2 4" xfId="18883"/>
    <cellStyle name="Normal 49 2 3" xfId="18884"/>
    <cellStyle name="Normal 49 2 4" xfId="18885"/>
    <cellStyle name="Normal 49 2 5" xfId="18886"/>
    <cellStyle name="Normal 49 3" xfId="18887"/>
    <cellStyle name="Normal 49 4" xfId="18888"/>
    <cellStyle name="Normal 49 4 2" xfId="18889"/>
    <cellStyle name="Normal 49 4 3" xfId="18890"/>
    <cellStyle name="Normal 49 4 4" xfId="18891"/>
    <cellStyle name="Normal 49 5" xfId="18892"/>
    <cellStyle name="Normal 49 6" xfId="18893"/>
    <cellStyle name="Normal 49 7" xfId="18894"/>
    <cellStyle name="Normal 5" xfId="18895"/>
    <cellStyle name="Normal 5 10" xfId="18896"/>
    <cellStyle name="Normal 5 10 2" xfId="18897"/>
    <cellStyle name="Normal 5 100" xfId="18898"/>
    <cellStyle name="Normal 5 101" xfId="18899"/>
    <cellStyle name="Normal 5 102" xfId="18900"/>
    <cellStyle name="Normal 5 103" xfId="18901"/>
    <cellStyle name="Normal 5 104" xfId="18902"/>
    <cellStyle name="Normal 5 105" xfId="18903"/>
    <cellStyle name="Normal 5 106" xfId="18904"/>
    <cellStyle name="Normal 5 107" xfId="18905"/>
    <cellStyle name="Normal 5 108" xfId="18906"/>
    <cellStyle name="Normal 5 109" xfId="18907"/>
    <cellStyle name="Normal 5 11" xfId="18908"/>
    <cellStyle name="Normal 5 11 2" xfId="18909"/>
    <cellStyle name="Normal 5 11 3" xfId="18910"/>
    <cellStyle name="Normal 5 11 3 2" xfId="18911"/>
    <cellStyle name="Normal 5 11 3 3" xfId="18912"/>
    <cellStyle name="Normal 5 11 3 4" xfId="18913"/>
    <cellStyle name="Normal 5 110" xfId="18914"/>
    <cellStyle name="Normal 5 111" xfId="18915"/>
    <cellStyle name="Normal 5 112" xfId="18916"/>
    <cellStyle name="Normal 5 113" xfId="18917"/>
    <cellStyle name="Normal 5 12" xfId="18918"/>
    <cellStyle name="Normal 5 12 2" xfId="18919"/>
    <cellStyle name="Normal 5 12 3" xfId="18920"/>
    <cellStyle name="Normal 5 12 3 2" xfId="18921"/>
    <cellStyle name="Normal 5 12 3 3" xfId="18922"/>
    <cellStyle name="Normal 5 12 3 4" xfId="18923"/>
    <cellStyle name="Normal 5 13" xfId="18924"/>
    <cellStyle name="Normal 5 13 2" xfId="18925"/>
    <cellStyle name="Normal 5 13 3" xfId="18926"/>
    <cellStyle name="Normal 5 13 4" xfId="18927"/>
    <cellStyle name="Normal 5 13 5" xfId="18928"/>
    <cellStyle name="Normal 5 14" xfId="18929"/>
    <cellStyle name="Normal 5 14 2" xfId="18930"/>
    <cellStyle name="Normal 5 15" xfId="18931"/>
    <cellStyle name="Normal 5 15 2" xfId="18932"/>
    <cellStyle name="Normal 5 16" xfId="18933"/>
    <cellStyle name="Normal 5 16 2" xfId="18934"/>
    <cellStyle name="Normal 5 17" xfId="18935"/>
    <cellStyle name="Normal 5 17 2" xfId="18936"/>
    <cellStyle name="Normal 5 18" xfId="18937"/>
    <cellStyle name="Normal 5 18 2" xfId="18938"/>
    <cellStyle name="Normal 5 19" xfId="18939"/>
    <cellStyle name="Normal 5 19 2" xfId="18940"/>
    <cellStyle name="Normal 5 2" xfId="18941"/>
    <cellStyle name="Normal 5 2 2" xfId="18942"/>
    <cellStyle name="Normal 5 2 2 2" xfId="18943"/>
    <cellStyle name="Normal 5 2 2 3" xfId="18944"/>
    <cellStyle name="Normal 5 2 3" xfId="18945"/>
    <cellStyle name="Normal 5 2 3 2" xfId="18946"/>
    <cellStyle name="Normal 5 2 4" xfId="18947"/>
    <cellStyle name="Normal 5 20" xfId="18948"/>
    <cellStyle name="Normal 5 20 2" xfId="18949"/>
    <cellStyle name="Normal 5 21" xfId="18950"/>
    <cellStyle name="Normal 5 21 2" xfId="18951"/>
    <cellStyle name="Normal 5 22" xfId="18952"/>
    <cellStyle name="Normal 5 22 2" xfId="18953"/>
    <cellStyle name="Normal 5 23" xfId="18954"/>
    <cellStyle name="Normal 5 23 2" xfId="18955"/>
    <cellStyle name="Normal 5 24" xfId="18956"/>
    <cellStyle name="Normal 5 24 2" xfId="18957"/>
    <cellStyle name="Normal 5 25" xfId="18958"/>
    <cellStyle name="Normal 5 25 2" xfId="18959"/>
    <cellStyle name="Normal 5 26" xfId="18960"/>
    <cellStyle name="Normal 5 26 2" xfId="18961"/>
    <cellStyle name="Normal 5 27" xfId="18962"/>
    <cellStyle name="Normal 5 27 2" xfId="18963"/>
    <cellStyle name="Normal 5 28" xfId="18964"/>
    <cellStyle name="Normal 5 28 2" xfId="18965"/>
    <cellStyle name="Normal 5 29" xfId="18966"/>
    <cellStyle name="Normal 5 29 2" xfId="18967"/>
    <cellStyle name="Normal 5 3" xfId="18968"/>
    <cellStyle name="Normal 5 3 2" xfId="18969"/>
    <cellStyle name="Normal 5 3 2 2" xfId="18970"/>
    <cellStyle name="Normal 5 3 2 2 2" xfId="18971"/>
    <cellStyle name="Normal 5 3 2 2 3" xfId="18972"/>
    <cellStyle name="Normal 5 3 2 2 3 2" xfId="18973"/>
    <cellStyle name="Normal 5 3 2 2 3 3" xfId="18974"/>
    <cellStyle name="Normal 5 3 2 2 3 4" xfId="18975"/>
    <cellStyle name="Normal 5 3 2 2 4" xfId="18976"/>
    <cellStyle name="Normal 5 3 2 2 5" xfId="18977"/>
    <cellStyle name="Normal 5 3 2 2 6" xfId="18978"/>
    <cellStyle name="Normal 5 3 2 3" xfId="18979"/>
    <cellStyle name="Normal 5 3 2 4" xfId="18980"/>
    <cellStyle name="Normal 5 3 2 4 2" xfId="18981"/>
    <cellStyle name="Normal 5 3 2 4 3" xfId="18982"/>
    <cellStyle name="Normal 5 3 2 4 4" xfId="18983"/>
    <cellStyle name="Normal 5 3 2 5" xfId="18984"/>
    <cellStyle name="Normal 5 3 2 6" xfId="18985"/>
    <cellStyle name="Normal 5 3 2 7" xfId="18986"/>
    <cellStyle name="Normal 5 3 3" xfId="18987"/>
    <cellStyle name="Normal 5 3 3 2" xfId="18988"/>
    <cellStyle name="Normal 5 3 3 2 2" xfId="18989"/>
    <cellStyle name="Normal 5 3 3 2 2 2" xfId="18990"/>
    <cellStyle name="Normal 5 3 3 2 2 3" xfId="18991"/>
    <cellStyle name="Normal 5 3 3 2 2 4" xfId="18992"/>
    <cellStyle name="Normal 5 3 3 2 3" xfId="18993"/>
    <cellStyle name="Normal 5 3 3 2 4" xfId="18994"/>
    <cellStyle name="Normal 5 3 3 2 5" xfId="18995"/>
    <cellStyle name="Normal 5 3 3 3" xfId="18996"/>
    <cellStyle name="Normal 5 3 3 4" xfId="18997"/>
    <cellStyle name="Normal 5 3 3 4 2" xfId="18998"/>
    <cellStyle name="Normal 5 3 3 4 3" xfId="18999"/>
    <cellStyle name="Normal 5 3 3 4 4" xfId="19000"/>
    <cellStyle name="Normal 5 3 3 5" xfId="19001"/>
    <cellStyle name="Normal 5 3 3 6" xfId="19002"/>
    <cellStyle name="Normal 5 3 3 7" xfId="19003"/>
    <cellStyle name="Normal 5 3 4" xfId="19004"/>
    <cellStyle name="Normal 5 30" xfId="19005"/>
    <cellStyle name="Normal 5 30 2" xfId="19006"/>
    <cellStyle name="Normal 5 31" xfId="19007"/>
    <cellStyle name="Normal 5 31 2" xfId="19008"/>
    <cellStyle name="Normal 5 32" xfId="19009"/>
    <cellStyle name="Normal 5 32 2" xfId="19010"/>
    <cellStyle name="Normal 5 33" xfId="19011"/>
    <cellStyle name="Normal 5 33 2" xfId="19012"/>
    <cellStyle name="Normal 5 34" xfId="19013"/>
    <cellStyle name="Normal 5 34 2" xfId="19014"/>
    <cellStyle name="Normal 5 35" xfId="19015"/>
    <cellStyle name="Normal 5 35 2" xfId="19016"/>
    <cellStyle name="Normal 5 36" xfId="19017"/>
    <cellStyle name="Normal 5 36 2" xfId="19018"/>
    <cellStyle name="Normal 5 37" xfId="19019"/>
    <cellStyle name="Normal 5 37 2" xfId="19020"/>
    <cellStyle name="Normal 5 38" xfId="19021"/>
    <cellStyle name="Normal 5 38 2" xfId="19022"/>
    <cellStyle name="Normal 5 39" xfId="19023"/>
    <cellStyle name="Normal 5 39 2" xfId="19024"/>
    <cellStyle name="Normal 5 4" xfId="19025"/>
    <cellStyle name="Normal 5 4 2" xfId="19026"/>
    <cellStyle name="Normal 5 4 2 2" xfId="19027"/>
    <cellStyle name="Normal 5 4 2 2 2" xfId="19028"/>
    <cellStyle name="Normal 5 4 2 2 2 2" xfId="19029"/>
    <cellStyle name="Normal 5 4 2 2 2 3" xfId="19030"/>
    <cellStyle name="Normal 5 4 2 2 2 4" xfId="19031"/>
    <cellStyle name="Normal 5 4 2 2 3" xfId="19032"/>
    <cellStyle name="Normal 5 4 2 2 4" xfId="19033"/>
    <cellStyle name="Normal 5 4 2 2 5" xfId="19034"/>
    <cellStyle name="Normal 5 4 2 3" xfId="19035"/>
    <cellStyle name="Normal 5 4 2 4" xfId="19036"/>
    <cellStyle name="Normal 5 4 2 4 2" xfId="19037"/>
    <cellStyle name="Normal 5 4 2 4 3" xfId="19038"/>
    <cellStyle name="Normal 5 4 2 4 4" xfId="19039"/>
    <cellStyle name="Normal 5 4 2 5" xfId="19040"/>
    <cellStyle name="Normal 5 4 2 6" xfId="19041"/>
    <cellStyle name="Normal 5 4 2 7" xfId="19042"/>
    <cellStyle name="Normal 5 4 3" xfId="19043"/>
    <cellStyle name="Normal 5 4 3 2" xfId="19044"/>
    <cellStyle name="Normal 5 4 3 3" xfId="19045"/>
    <cellStyle name="Normal 5 4 3 3 2" xfId="19046"/>
    <cellStyle name="Normal 5 4 3 3 3" xfId="19047"/>
    <cellStyle name="Normal 5 4 3 3 4" xfId="19048"/>
    <cellStyle name="Normal 5 4 3 4" xfId="19049"/>
    <cellStyle name="Normal 5 4 3 5" xfId="19050"/>
    <cellStyle name="Normal 5 4 3 6" xfId="19051"/>
    <cellStyle name="Normal 5 4 4" xfId="19052"/>
    <cellStyle name="Normal 5 4 5" xfId="19053"/>
    <cellStyle name="Normal 5 4 5 2" xfId="19054"/>
    <cellStyle name="Normal 5 4 5 3" xfId="19055"/>
    <cellStyle name="Normal 5 4 5 4" xfId="19056"/>
    <cellStyle name="Normal 5 4 6" xfId="19057"/>
    <cellStyle name="Normal 5 4 7" xfId="19058"/>
    <cellStyle name="Normal 5 4 8" xfId="19059"/>
    <cellStyle name="Normal 5 40" xfId="19060"/>
    <cellStyle name="Normal 5 40 2" xfId="19061"/>
    <cellStyle name="Normal 5 41" xfId="19062"/>
    <cellStyle name="Normal 5 41 2" xfId="19063"/>
    <cellStyle name="Normal 5 42" xfId="19064"/>
    <cellStyle name="Normal 5 42 2" xfId="19065"/>
    <cellStyle name="Normal 5 43" xfId="19066"/>
    <cellStyle name="Normal 5 43 2" xfId="19067"/>
    <cellStyle name="Normal 5 44" xfId="19068"/>
    <cellStyle name="Normal 5 44 2" xfId="19069"/>
    <cellStyle name="Normal 5 45" xfId="19070"/>
    <cellStyle name="Normal 5 45 2" xfId="19071"/>
    <cellStyle name="Normal 5 46" xfId="19072"/>
    <cellStyle name="Normal 5 46 2" xfId="19073"/>
    <cellStyle name="Normal 5 47" xfId="19074"/>
    <cellStyle name="Normal 5 48" xfId="19075"/>
    <cellStyle name="Normal 5 49" xfId="19076"/>
    <cellStyle name="Normal 5 5" xfId="19077"/>
    <cellStyle name="Normal 5 5 10" xfId="19078"/>
    <cellStyle name="Normal 5 5 11" xfId="19079"/>
    <cellStyle name="Normal 5 5 12" xfId="19080"/>
    <cellStyle name="Normal 5 5 13" xfId="19081"/>
    <cellStyle name="Normal 5 5 14" xfId="19082"/>
    <cellStyle name="Normal 5 5 15" xfId="19083"/>
    <cellStyle name="Normal 5 5 16" xfId="19084"/>
    <cellStyle name="Normal 5 5 17" xfId="19085"/>
    <cellStyle name="Normal 5 5 18" xfId="19086"/>
    <cellStyle name="Normal 5 5 19" xfId="19087"/>
    <cellStyle name="Normal 5 5 2" xfId="19088"/>
    <cellStyle name="Normal 5 5 20" xfId="19089"/>
    <cellStyle name="Normal 5 5 21" xfId="19090"/>
    <cellStyle name="Normal 5 5 22" xfId="19091"/>
    <cellStyle name="Normal 5 5 23" xfId="19092"/>
    <cellStyle name="Normal 5 5 24" xfId="19093"/>
    <cellStyle name="Normal 5 5 25" xfId="19094"/>
    <cellStyle name="Normal 5 5 26" xfId="19095"/>
    <cellStyle name="Normal 5 5 27" xfId="19096"/>
    <cellStyle name="Normal 5 5 28" xfId="19097"/>
    <cellStyle name="Normal 5 5 29" xfId="19098"/>
    <cellStyle name="Normal 5 5 3" xfId="19099"/>
    <cellStyle name="Normal 5 5 30" xfId="19100"/>
    <cellStyle name="Normal 5 5 31" xfId="19101"/>
    <cellStyle name="Normal 5 5 32" xfId="19102"/>
    <cellStyle name="Normal 5 5 33" xfId="19103"/>
    <cellStyle name="Normal 5 5 34" xfId="19104"/>
    <cellStyle name="Normal 5 5 35" xfId="19105"/>
    <cellStyle name="Normal 5 5 36" xfId="19106"/>
    <cellStyle name="Normal 5 5 37" xfId="19107"/>
    <cellStyle name="Normal 5 5 38" xfId="19108"/>
    <cellStyle name="Normal 5 5 39" xfId="19109"/>
    <cellStyle name="Normal 5 5 4" xfId="19110"/>
    <cellStyle name="Normal 5 5 40" xfId="19111"/>
    <cellStyle name="Normal 5 5 41" xfId="19112"/>
    <cellStyle name="Normal 5 5 42" xfId="19113"/>
    <cellStyle name="Normal 5 5 43" xfId="19114"/>
    <cellStyle name="Normal 5 5 44" xfId="19115"/>
    <cellStyle name="Normal 5 5 45" xfId="19116"/>
    <cellStyle name="Normal 5 5 46" xfId="19117"/>
    <cellStyle name="Normal 5 5 47" xfId="19118"/>
    <cellStyle name="Normal 5 5 48" xfId="19119"/>
    <cellStyle name="Normal 5 5 49" xfId="19120"/>
    <cellStyle name="Normal 5 5 5" xfId="19121"/>
    <cellStyle name="Normal 5 5 50" xfId="19122"/>
    <cellStyle name="Normal 5 5 51" xfId="19123"/>
    <cellStyle name="Normal 5 5 52" xfId="19124"/>
    <cellStyle name="Normal 5 5 53" xfId="19125"/>
    <cellStyle name="Normal 5 5 54" xfId="19126"/>
    <cellStyle name="Normal 5 5 55" xfId="19127"/>
    <cellStyle name="Normal 5 5 56" xfId="19128"/>
    <cellStyle name="Normal 5 5 57" xfId="19129"/>
    <cellStyle name="Normal 5 5 58" xfId="19130"/>
    <cellStyle name="Normal 5 5 59" xfId="19131"/>
    <cellStyle name="Normal 5 5 6" xfId="19132"/>
    <cellStyle name="Normal 5 5 60" xfId="19133"/>
    <cellStyle name="Normal 5 5 61" xfId="19134"/>
    <cellStyle name="Normal 5 5 62" xfId="19135"/>
    <cellStyle name="Normal 5 5 63" xfId="19136"/>
    <cellStyle name="Normal 5 5 64" xfId="19137"/>
    <cellStyle name="Normal 5 5 65" xfId="19138"/>
    <cellStyle name="Normal 5 5 66" xfId="19139"/>
    <cellStyle name="Normal 5 5 67" xfId="19140"/>
    <cellStyle name="Normal 5 5 68" xfId="19141"/>
    <cellStyle name="Normal 5 5 69" xfId="19142"/>
    <cellStyle name="Normal 5 5 7" xfId="19143"/>
    <cellStyle name="Normal 5 5 70" xfId="19144"/>
    <cellStyle name="Normal 5 5 71" xfId="19145"/>
    <cellStyle name="Normal 5 5 72" xfId="19146"/>
    <cellStyle name="Normal 5 5 73" xfId="19147"/>
    <cellStyle name="Normal 5 5 74" xfId="19148"/>
    <cellStyle name="Normal 5 5 75" xfId="19149"/>
    <cellStyle name="Normal 5 5 76" xfId="19150"/>
    <cellStyle name="Normal 5 5 77" xfId="19151"/>
    <cellStyle name="Normal 5 5 78" xfId="19152"/>
    <cellStyle name="Normal 5 5 79" xfId="19153"/>
    <cellStyle name="Normal 5 5 8" xfId="19154"/>
    <cellStyle name="Normal 5 5 80" xfId="19155"/>
    <cellStyle name="Normal 5 5 81" xfId="19156"/>
    <cellStyle name="Normal 5 5 82" xfId="19157"/>
    <cellStyle name="Normal 5 5 83" xfId="19158"/>
    <cellStyle name="Normal 5 5 84" xfId="19159"/>
    <cellStyle name="Normal 5 5 85" xfId="19160"/>
    <cellStyle name="Normal 5 5 86" xfId="19161"/>
    <cellStyle name="Normal 5 5 87" xfId="19162"/>
    <cellStyle name="Normal 5 5 88" xfId="19163"/>
    <cellStyle name="Normal 5 5 89" xfId="19164"/>
    <cellStyle name="Normal 5 5 9" xfId="19165"/>
    <cellStyle name="Normal 5 5 90" xfId="19166"/>
    <cellStyle name="Normal 5 5 91" xfId="19167"/>
    <cellStyle name="Normal 5 5 92" xfId="19168"/>
    <cellStyle name="Normal 5 5 93" xfId="19169"/>
    <cellStyle name="Normal 5 50" xfId="19170"/>
    <cellStyle name="Normal 5 51" xfId="19171"/>
    <cellStyle name="Normal 5 52" xfId="19172"/>
    <cellStyle name="Normal 5 53" xfId="19173"/>
    <cellStyle name="Normal 5 54" xfId="19174"/>
    <cellStyle name="Normal 5 55" xfId="19175"/>
    <cellStyle name="Normal 5 56" xfId="19176"/>
    <cellStyle name="Normal 5 57" xfId="19177"/>
    <cellStyle name="Normal 5 58" xfId="19178"/>
    <cellStyle name="Normal 5 59" xfId="19179"/>
    <cellStyle name="Normal 5 6" xfId="19180"/>
    <cellStyle name="Normal 5 6 2" xfId="19181"/>
    <cellStyle name="Normal 5 60" xfId="19182"/>
    <cellStyle name="Normal 5 61" xfId="19183"/>
    <cellStyle name="Normal 5 62" xfId="19184"/>
    <cellStyle name="Normal 5 63" xfId="19185"/>
    <cellStyle name="Normal 5 64" xfId="19186"/>
    <cellStyle name="Normal 5 65" xfId="19187"/>
    <cellStyle name="Normal 5 66" xfId="19188"/>
    <cellStyle name="Normal 5 67" xfId="19189"/>
    <cellStyle name="Normal 5 68" xfId="19190"/>
    <cellStyle name="Normal 5 69" xfId="19191"/>
    <cellStyle name="Normal 5 7" xfId="19192"/>
    <cellStyle name="Normal 5 7 2" xfId="19193"/>
    <cellStyle name="Normal 5 70" xfId="19194"/>
    <cellStyle name="Normal 5 71" xfId="19195"/>
    <cellStyle name="Normal 5 72" xfId="19196"/>
    <cellStyle name="Normal 5 73" xfId="19197"/>
    <cellStyle name="Normal 5 74" xfId="19198"/>
    <cellStyle name="Normal 5 75" xfId="19199"/>
    <cellStyle name="Normal 5 76" xfId="19200"/>
    <cellStyle name="Normal 5 77" xfId="19201"/>
    <cellStyle name="Normal 5 78" xfId="19202"/>
    <cellStyle name="Normal 5 79" xfId="19203"/>
    <cellStyle name="Normal 5 8" xfId="19204"/>
    <cellStyle name="Normal 5 8 2" xfId="19205"/>
    <cellStyle name="Normal 5 80" xfId="19206"/>
    <cellStyle name="Normal 5 81" xfId="19207"/>
    <cellStyle name="Normal 5 82" xfId="19208"/>
    <cellStyle name="Normal 5 83" xfId="19209"/>
    <cellStyle name="Normal 5 84" xfId="19210"/>
    <cellStyle name="Normal 5 85" xfId="19211"/>
    <cellStyle name="Normal 5 86" xfId="19212"/>
    <cellStyle name="Normal 5 87" xfId="19213"/>
    <cellStyle name="Normal 5 88" xfId="19214"/>
    <cellStyle name="Normal 5 89" xfId="19215"/>
    <cellStyle name="Normal 5 9" xfId="19216"/>
    <cellStyle name="Normal 5 9 2" xfId="19217"/>
    <cellStyle name="Normal 5 90" xfId="19218"/>
    <cellStyle name="Normal 5 91" xfId="19219"/>
    <cellStyle name="Normal 5 92" xfId="19220"/>
    <cellStyle name="Normal 5 93" xfId="19221"/>
    <cellStyle name="Normal 5 94" xfId="19222"/>
    <cellStyle name="Normal 5 95" xfId="19223"/>
    <cellStyle name="Normal 5 96" xfId="19224"/>
    <cellStyle name="Normal 5 97" xfId="19225"/>
    <cellStyle name="Normal 5 98" xfId="19226"/>
    <cellStyle name="Normal 5 99" xfId="19227"/>
    <cellStyle name="Normal 50" xfId="19228"/>
    <cellStyle name="Normal 50 2" xfId="19229"/>
    <cellStyle name="Normal 50 2 2" xfId="19230"/>
    <cellStyle name="Normal 50 2 2 2" xfId="19231"/>
    <cellStyle name="Normal 50 2 2 3" xfId="19232"/>
    <cellStyle name="Normal 50 2 2 4" xfId="19233"/>
    <cellStyle name="Normal 50 2 3" xfId="19234"/>
    <cellStyle name="Normal 50 2 4" xfId="19235"/>
    <cellStyle name="Normal 50 2 5" xfId="19236"/>
    <cellStyle name="Normal 50 3" xfId="19237"/>
    <cellStyle name="Normal 50 4" xfId="19238"/>
    <cellStyle name="Normal 50 4 2" xfId="19239"/>
    <cellStyle name="Normal 50 4 3" xfId="19240"/>
    <cellStyle name="Normal 50 4 4" xfId="19241"/>
    <cellStyle name="Normal 50 5" xfId="19242"/>
    <cellStyle name="Normal 50 6" xfId="19243"/>
    <cellStyle name="Normal 50 7" xfId="19244"/>
    <cellStyle name="Normal 51" xfId="19245"/>
    <cellStyle name="Normal 51 2" xfId="19246"/>
    <cellStyle name="Normal 51 2 2" xfId="19247"/>
    <cellStyle name="Normal 51 2 2 2" xfId="19248"/>
    <cellStyle name="Normal 51 2 2 3" xfId="19249"/>
    <cellStyle name="Normal 51 2 2 4" xfId="19250"/>
    <cellStyle name="Normal 51 2 3" xfId="19251"/>
    <cellStyle name="Normal 51 2 4" xfId="19252"/>
    <cellStyle name="Normal 51 2 5" xfId="19253"/>
    <cellStyle name="Normal 51 3" xfId="19254"/>
    <cellStyle name="Normal 51 4" xfId="19255"/>
    <cellStyle name="Normal 51 4 2" xfId="19256"/>
    <cellStyle name="Normal 51 4 3" xfId="19257"/>
    <cellStyle name="Normal 51 4 4" xfId="19258"/>
    <cellStyle name="Normal 51 5" xfId="19259"/>
    <cellStyle name="Normal 51 6" xfId="19260"/>
    <cellStyle name="Normal 51 7" xfId="19261"/>
    <cellStyle name="Normal 52" xfId="19262"/>
    <cellStyle name="Normal 53" xfId="19263"/>
    <cellStyle name="Normal 54" xfId="19264"/>
    <cellStyle name="Normal 55" xfId="19265"/>
    <cellStyle name="Normal 55 2" xfId="19266"/>
    <cellStyle name="Normal 55 2 2" xfId="19267"/>
    <cellStyle name="Normal 55 2 2 2" xfId="19268"/>
    <cellStyle name="Normal 55 2 2 3" xfId="19269"/>
    <cellStyle name="Normal 55 2 2 4" xfId="19270"/>
    <cellStyle name="Normal 55 2 3" xfId="19271"/>
    <cellStyle name="Normal 55 2 4" xfId="19272"/>
    <cellStyle name="Normal 55 2 5" xfId="19273"/>
    <cellStyle name="Normal 55 3" xfId="19274"/>
    <cellStyle name="Normal 55 4" xfId="19275"/>
    <cellStyle name="Normal 55 4 2" xfId="19276"/>
    <cellStyle name="Normal 55 4 3" xfId="19277"/>
    <cellStyle name="Normal 55 4 4" xfId="19278"/>
    <cellStyle name="Normal 55 5" xfId="19279"/>
    <cellStyle name="Normal 55 6" xfId="19280"/>
    <cellStyle name="Normal 55 7" xfId="19281"/>
    <cellStyle name="Normal 56" xfId="19282"/>
    <cellStyle name="Normal 56 2" xfId="19283"/>
    <cellStyle name="Normal 56 2 2" xfId="19284"/>
    <cellStyle name="Normal 56 2 2 2" xfId="19285"/>
    <cellStyle name="Normal 56 2 2 3" xfId="19286"/>
    <cellStyle name="Normal 56 2 2 4" xfId="19287"/>
    <cellStyle name="Normal 56 2 3" xfId="19288"/>
    <cellStyle name="Normal 56 2 4" xfId="19289"/>
    <cellStyle name="Normal 56 2 5" xfId="19290"/>
    <cellStyle name="Normal 56 3" xfId="19291"/>
    <cellStyle name="Normal 56 4" xfId="19292"/>
    <cellStyle name="Normal 56 4 2" xfId="19293"/>
    <cellStyle name="Normal 56 4 3" xfId="19294"/>
    <cellStyle name="Normal 56 4 4" xfId="19295"/>
    <cellStyle name="Normal 56 5" xfId="19296"/>
    <cellStyle name="Normal 56 6" xfId="19297"/>
    <cellStyle name="Normal 56 7" xfId="19298"/>
    <cellStyle name="Normal 57" xfId="19299"/>
    <cellStyle name="Normal 57 2" xfId="19300"/>
    <cellStyle name="Normal 58" xfId="19301"/>
    <cellStyle name="Normal 58 2" xfId="19302"/>
    <cellStyle name="Normal 58 3" xfId="19303"/>
    <cellStyle name="Normal 58 4" xfId="19304"/>
    <cellStyle name="Normal 59" xfId="19305"/>
    <cellStyle name="Normal 59 2" xfId="19306"/>
    <cellStyle name="Normal 59 3" xfId="19307"/>
    <cellStyle name="Normal 59 4" xfId="19308"/>
    <cellStyle name="Normal 6" xfId="19309"/>
    <cellStyle name="Normal 6 2" xfId="19310"/>
    <cellStyle name="Normal 6 2 10" xfId="19311"/>
    <cellStyle name="Normal 6 2 11" xfId="19312"/>
    <cellStyle name="Normal 6 2 12" xfId="19313"/>
    <cellStyle name="Normal 6 2 13" xfId="19314"/>
    <cellStyle name="Normal 6 2 14" xfId="19315"/>
    <cellStyle name="Normal 6 2 15" xfId="19316"/>
    <cellStyle name="Normal 6 2 16" xfId="19317"/>
    <cellStyle name="Normal 6 2 17" xfId="19318"/>
    <cellStyle name="Normal 6 2 18" xfId="19319"/>
    <cellStyle name="Normal 6 2 19" xfId="19320"/>
    <cellStyle name="Normal 6 2 2" xfId="19321"/>
    <cellStyle name="Normal 6 2 2 2" xfId="19322"/>
    <cellStyle name="Normal 6 2 2 3" xfId="19323"/>
    <cellStyle name="Normal 6 2 20" xfId="19324"/>
    <cellStyle name="Normal 6 2 21" xfId="19325"/>
    <cellStyle name="Normal 6 2 22" xfId="19326"/>
    <cellStyle name="Normal 6 2 23" xfId="19327"/>
    <cellStyle name="Normal 6 2 24" xfId="19328"/>
    <cellStyle name="Normal 6 2 25" xfId="19329"/>
    <cellStyle name="Normal 6 2 26" xfId="19330"/>
    <cellStyle name="Normal 6 2 27" xfId="19331"/>
    <cellStyle name="Normal 6 2 28" xfId="19332"/>
    <cellStyle name="Normal 6 2 29" xfId="19333"/>
    <cellStyle name="Normal 6 2 3" xfId="19334"/>
    <cellStyle name="Normal 6 2 3 2" xfId="19335"/>
    <cellStyle name="Normal 6 2 3 2 2" xfId="19336"/>
    <cellStyle name="Normal 6 2 3 2 2 2" xfId="19337"/>
    <cellStyle name="Normal 6 2 3 2 2 3" xfId="19338"/>
    <cellStyle name="Normal 6 2 3 2 2 4" xfId="19339"/>
    <cellStyle name="Normal 6 2 3 2 3" xfId="19340"/>
    <cellStyle name="Normal 6 2 3 2 4" xfId="19341"/>
    <cellStyle name="Normal 6 2 3 2 5" xfId="19342"/>
    <cellStyle name="Normal 6 2 3 3" xfId="19343"/>
    <cellStyle name="Normal 6 2 3 4" xfId="19344"/>
    <cellStyle name="Normal 6 2 3 4 2" xfId="19345"/>
    <cellStyle name="Normal 6 2 3 4 3" xfId="19346"/>
    <cellStyle name="Normal 6 2 3 4 4" xfId="19347"/>
    <cellStyle name="Normal 6 2 3 5" xfId="19348"/>
    <cellStyle name="Normal 6 2 3 6" xfId="19349"/>
    <cellStyle name="Normal 6 2 3 7" xfId="19350"/>
    <cellStyle name="Normal 6 2 30" xfId="19351"/>
    <cellStyle name="Normal 6 2 31" xfId="19352"/>
    <cellStyle name="Normal 6 2 32" xfId="19353"/>
    <cellStyle name="Normal 6 2 33" xfId="19354"/>
    <cellStyle name="Normal 6 2 34" xfId="19355"/>
    <cellStyle name="Normal 6 2 35" xfId="19356"/>
    <cellStyle name="Normal 6 2 36" xfId="19357"/>
    <cellStyle name="Normal 6 2 37" xfId="19358"/>
    <cellStyle name="Normal 6 2 38" xfId="19359"/>
    <cellStyle name="Normal 6 2 39" xfId="19360"/>
    <cellStyle name="Normal 6 2 4" xfId="19361"/>
    <cellStyle name="Normal 6 2 40" xfId="19362"/>
    <cellStyle name="Normal 6 2 41" xfId="19363"/>
    <cellStyle name="Normal 6 2 42" xfId="19364"/>
    <cellStyle name="Normal 6 2 43" xfId="19365"/>
    <cellStyle name="Normal 6 2 44" xfId="19366"/>
    <cellStyle name="Normal 6 2 45" xfId="19367"/>
    <cellStyle name="Normal 6 2 46" xfId="19368"/>
    <cellStyle name="Normal 6 2 47" xfId="19369"/>
    <cellStyle name="Normal 6 2 48" xfId="19370"/>
    <cellStyle name="Normal 6 2 49" xfId="19371"/>
    <cellStyle name="Normal 6 2 5" xfId="19372"/>
    <cellStyle name="Normal 6 2 50" xfId="19373"/>
    <cellStyle name="Normal 6 2 51" xfId="19374"/>
    <cellStyle name="Normal 6 2 52" xfId="19375"/>
    <cellStyle name="Normal 6 2 53" xfId="19376"/>
    <cellStyle name="Normal 6 2 54" xfId="19377"/>
    <cellStyle name="Normal 6 2 55" xfId="19378"/>
    <cellStyle name="Normal 6 2 56" xfId="19379"/>
    <cellStyle name="Normal 6 2 57" xfId="19380"/>
    <cellStyle name="Normal 6 2 58" xfId="19381"/>
    <cellStyle name="Normal 6 2 59" xfId="19382"/>
    <cellStyle name="Normal 6 2 6" xfId="19383"/>
    <cellStyle name="Normal 6 2 60" xfId="19384"/>
    <cellStyle name="Normal 6 2 61" xfId="19385"/>
    <cellStyle name="Normal 6 2 62" xfId="19386"/>
    <cellStyle name="Normal 6 2 63" xfId="19387"/>
    <cellStyle name="Normal 6 2 64" xfId="19388"/>
    <cellStyle name="Normal 6 2 65" xfId="19389"/>
    <cellStyle name="Normal 6 2 66" xfId="19390"/>
    <cellStyle name="Normal 6 2 67" xfId="19391"/>
    <cellStyle name="Normal 6 2 68" xfId="19392"/>
    <cellStyle name="Normal 6 2 69" xfId="19393"/>
    <cellStyle name="Normal 6 2 7" xfId="19394"/>
    <cellStyle name="Normal 6 2 70" xfId="19395"/>
    <cellStyle name="Normal 6 2 71" xfId="19396"/>
    <cellStyle name="Normal 6 2 72" xfId="19397"/>
    <cellStyle name="Normal 6 2 73" xfId="19398"/>
    <cellStyle name="Normal 6 2 74" xfId="19399"/>
    <cellStyle name="Normal 6 2 75" xfId="19400"/>
    <cellStyle name="Normal 6 2 76" xfId="19401"/>
    <cellStyle name="Normal 6 2 77" xfId="19402"/>
    <cellStyle name="Normal 6 2 78" xfId="19403"/>
    <cellStyle name="Normal 6 2 79" xfId="19404"/>
    <cellStyle name="Normal 6 2 8" xfId="19405"/>
    <cellStyle name="Normal 6 2 80" xfId="19406"/>
    <cellStyle name="Normal 6 2 81" xfId="19407"/>
    <cellStyle name="Normal 6 2 82" xfId="19408"/>
    <cellStyle name="Normal 6 2 83" xfId="19409"/>
    <cellStyle name="Normal 6 2 84" xfId="19410"/>
    <cellStyle name="Normal 6 2 85" xfId="19411"/>
    <cellStyle name="Normal 6 2 86" xfId="19412"/>
    <cellStyle name="Normal 6 2 87" xfId="19413"/>
    <cellStyle name="Normal 6 2 88" xfId="19414"/>
    <cellStyle name="Normal 6 2 89" xfId="19415"/>
    <cellStyle name="Normal 6 2 9" xfId="19416"/>
    <cellStyle name="Normal 6 2 90" xfId="19417"/>
    <cellStyle name="Normal 6 2 91" xfId="19418"/>
    <cellStyle name="Normal 6 2 92" xfId="19419"/>
    <cellStyle name="Normal 6 2 93" xfId="19420"/>
    <cellStyle name="Normal 6 2 94" xfId="19421"/>
    <cellStyle name="Normal 6 2 95" xfId="19422"/>
    <cellStyle name="Normal 6 2 95 2" xfId="19423"/>
    <cellStyle name="Normal 6 2 95 3" xfId="19424"/>
    <cellStyle name="Normal 6 2 95 4" xfId="19425"/>
    <cellStyle name="Normal 6 3" xfId="19426"/>
    <cellStyle name="Normal 6 3 2" xfId="19427"/>
    <cellStyle name="Normal 6 3 3" xfId="19428"/>
    <cellStyle name="Normal 6 3 3 2" xfId="19429"/>
    <cellStyle name="Normal 6 3 3 2 2" xfId="19430"/>
    <cellStyle name="Normal 6 3 3 2 2 2" xfId="19431"/>
    <cellStyle name="Normal 6 3 3 2 2 3" xfId="19432"/>
    <cellStyle name="Normal 6 3 3 2 2 4" xfId="19433"/>
    <cellStyle name="Normal 6 3 3 2 3" xfId="19434"/>
    <cellStyle name="Normal 6 3 3 2 4" xfId="19435"/>
    <cellStyle name="Normal 6 3 3 2 5" xfId="19436"/>
    <cellStyle name="Normal 6 3 3 3" xfId="19437"/>
    <cellStyle name="Normal 6 3 3 4" xfId="19438"/>
    <cellStyle name="Normal 6 3 3 4 2" xfId="19439"/>
    <cellStyle name="Normal 6 3 3 4 3" xfId="19440"/>
    <cellStyle name="Normal 6 3 3 4 4" xfId="19441"/>
    <cellStyle name="Normal 6 3 3 5" xfId="19442"/>
    <cellStyle name="Normal 6 3 3 6" xfId="19443"/>
    <cellStyle name="Normal 6 3 3 7" xfId="19444"/>
    <cellStyle name="Normal 6 3 4" xfId="19445"/>
    <cellStyle name="Normal 6 4" xfId="19446"/>
    <cellStyle name="Normal 6 4 2" xfId="19447"/>
    <cellStyle name="Normal 6 4 3" xfId="19448"/>
    <cellStyle name="Normal 6 4 3 2" xfId="19449"/>
    <cellStyle name="Normal 6 4 3 2 2" xfId="19450"/>
    <cellStyle name="Normal 6 4 3 2 2 2" xfId="19451"/>
    <cellStyle name="Normal 6 4 3 2 2 3" xfId="19452"/>
    <cellStyle name="Normal 6 4 3 2 2 4" xfId="19453"/>
    <cellStyle name="Normal 6 4 3 2 3" xfId="19454"/>
    <cellStyle name="Normal 6 4 3 2 4" xfId="19455"/>
    <cellStyle name="Normal 6 4 3 2 5" xfId="19456"/>
    <cellStyle name="Normal 6 4 3 3" xfId="19457"/>
    <cellStyle name="Normal 6 4 3 3 2" xfId="19458"/>
    <cellStyle name="Normal 6 4 3 3 3" xfId="19459"/>
    <cellStyle name="Normal 6 4 3 3 4" xfId="19460"/>
    <cellStyle name="Normal 6 4 3 4" xfId="19461"/>
    <cellStyle name="Normal 6 4 3 5" xfId="19462"/>
    <cellStyle name="Normal 6 4 3 6" xfId="19463"/>
    <cellStyle name="Normal 6 5" xfId="19464"/>
    <cellStyle name="Normal 6 5 2" xfId="19465"/>
    <cellStyle name="Normal 6 5 2 2" xfId="19466"/>
    <cellStyle name="Normal 6 5 2 2 2" xfId="19467"/>
    <cellStyle name="Normal 6 5 2 2 3" xfId="19468"/>
    <cellStyle name="Normal 6 5 2 2 4" xfId="19469"/>
    <cellStyle name="Normal 6 5 2 3" xfId="19470"/>
    <cellStyle name="Normal 6 5 2 4" xfId="19471"/>
    <cellStyle name="Normal 6 5 2 5" xfId="19472"/>
    <cellStyle name="Normal 6 5 3" xfId="19473"/>
    <cellStyle name="Normal 6 5 4" xfId="19474"/>
    <cellStyle name="Normal 6 5 4 2" xfId="19475"/>
    <cellStyle name="Normal 6 5 4 3" xfId="19476"/>
    <cellStyle name="Normal 6 5 4 4" xfId="19477"/>
    <cellStyle name="Normal 6 5 5" xfId="19478"/>
    <cellStyle name="Normal 6 5 6" xfId="19479"/>
    <cellStyle name="Normal 6 5 7" xfId="19480"/>
    <cellStyle name="Normal 6 6" xfId="19481"/>
    <cellStyle name="Normal 6 6 2" xfId="19482"/>
    <cellStyle name="Normal 6 6 3" xfId="19483"/>
    <cellStyle name="Normal 6 6 4" xfId="19484"/>
    <cellStyle name="Normal 60" xfId="19485"/>
    <cellStyle name="Normal 60 2" xfId="19486"/>
    <cellStyle name="Normal 60 3" xfId="19487"/>
    <cellStyle name="Normal 60 4" xfId="19488"/>
    <cellStyle name="Normal 61" xfId="19489"/>
    <cellStyle name="Normal 61 2" xfId="19490"/>
    <cellStyle name="Normal 61 3" xfId="19491"/>
    <cellStyle name="Normal 61 4" xfId="19492"/>
    <cellStyle name="Normal 62" xfId="19493"/>
    <cellStyle name="Normal 62 2" xfId="19494"/>
    <cellStyle name="Normal 62 3" xfId="19495"/>
    <cellStyle name="Normal 62 4" xfId="19496"/>
    <cellStyle name="Normal 63" xfId="19497"/>
    <cellStyle name="Normal 63 2" xfId="19498"/>
    <cellStyle name="Normal 63 3" xfId="19499"/>
    <cellStyle name="Normal 63 4" xfId="19500"/>
    <cellStyle name="Normal 64" xfId="19501"/>
    <cellStyle name="Normal 64 2" xfId="19502"/>
    <cellStyle name="Normal 64 3" xfId="19503"/>
    <cellStyle name="Normal 64 4" xfId="19504"/>
    <cellStyle name="Normal 65" xfId="19505"/>
    <cellStyle name="Normal 65 2" xfId="19506"/>
    <cellStyle name="Normal 65 3" xfId="19507"/>
    <cellStyle name="Normal 65 4" xfId="19508"/>
    <cellStyle name="Normal 66" xfId="19509"/>
    <cellStyle name="Normal 66 2" xfId="19510"/>
    <cellStyle name="Normal 66 3" xfId="19511"/>
    <cellStyle name="Normal 66 4" xfId="19512"/>
    <cellStyle name="Normal 67" xfId="19513"/>
    <cellStyle name="Normal 67 2" xfId="19514"/>
    <cellStyle name="Normal 67 3" xfId="19515"/>
    <cellStyle name="Normal 67 4" xfId="19516"/>
    <cellStyle name="Normal 68" xfId="19517"/>
    <cellStyle name="Normal 68 2" xfId="19518"/>
    <cellStyle name="Normal 68 3" xfId="19519"/>
    <cellStyle name="Normal 68 4" xfId="19520"/>
    <cellStyle name="Normal 69" xfId="19521"/>
    <cellStyle name="Normal 69 2" xfId="19522"/>
    <cellStyle name="Normal 69 3" xfId="19523"/>
    <cellStyle name="Normal 69 4" xfId="19524"/>
    <cellStyle name="Normal 7" xfId="19525"/>
    <cellStyle name="Normal 7 10" xfId="19526"/>
    <cellStyle name="Normal 7 10 2" xfId="19527"/>
    <cellStyle name="Normal 7 10 2 2" xfId="19528"/>
    <cellStyle name="Normal 7 10 2 2 2" xfId="19529"/>
    <cellStyle name="Normal 7 10 2 2 3" xfId="19530"/>
    <cellStyle name="Normal 7 10 2 2 4" xfId="19531"/>
    <cellStyle name="Normal 7 10 2 3" xfId="19532"/>
    <cellStyle name="Normal 7 10 2 4" xfId="19533"/>
    <cellStyle name="Normal 7 10 2 5" xfId="19534"/>
    <cellStyle name="Normal 7 10 3" xfId="19535"/>
    <cellStyle name="Normal 7 10 3 2" xfId="19536"/>
    <cellStyle name="Normal 7 10 3 3" xfId="19537"/>
    <cellStyle name="Normal 7 10 3 4" xfId="19538"/>
    <cellStyle name="Normal 7 10 4" xfId="19539"/>
    <cellStyle name="Normal 7 10 5" xfId="19540"/>
    <cellStyle name="Normal 7 10 6" xfId="19541"/>
    <cellStyle name="Normal 7 11" xfId="19542"/>
    <cellStyle name="Normal 7 11 2" xfId="19543"/>
    <cellStyle name="Normal 7 11 2 2" xfId="19544"/>
    <cellStyle name="Normal 7 11 2 2 2" xfId="19545"/>
    <cellStyle name="Normal 7 11 2 2 3" xfId="19546"/>
    <cellStyle name="Normal 7 11 2 2 4" xfId="19547"/>
    <cellStyle name="Normal 7 11 2 3" xfId="19548"/>
    <cellStyle name="Normal 7 11 2 4" xfId="19549"/>
    <cellStyle name="Normal 7 11 2 5" xfId="19550"/>
    <cellStyle name="Normal 7 11 3" xfId="19551"/>
    <cellStyle name="Normal 7 11 3 2" xfId="19552"/>
    <cellStyle name="Normal 7 11 3 3" xfId="19553"/>
    <cellStyle name="Normal 7 11 3 4" xfId="19554"/>
    <cellStyle name="Normal 7 11 4" xfId="19555"/>
    <cellStyle name="Normal 7 11 5" xfId="19556"/>
    <cellStyle name="Normal 7 11 6" xfId="19557"/>
    <cellStyle name="Normal 7 12" xfId="19558"/>
    <cellStyle name="Normal 7 12 2" xfId="19559"/>
    <cellStyle name="Normal 7 12 2 2" xfId="19560"/>
    <cellStyle name="Normal 7 12 2 2 2" xfId="19561"/>
    <cellStyle name="Normal 7 12 2 2 3" xfId="19562"/>
    <cellStyle name="Normal 7 12 2 2 4" xfId="19563"/>
    <cellStyle name="Normal 7 12 2 3" xfId="19564"/>
    <cellStyle name="Normal 7 12 2 4" xfId="19565"/>
    <cellStyle name="Normal 7 12 2 5" xfId="19566"/>
    <cellStyle name="Normal 7 12 3" xfId="19567"/>
    <cellStyle name="Normal 7 12 3 2" xfId="19568"/>
    <cellStyle name="Normal 7 12 3 3" xfId="19569"/>
    <cellStyle name="Normal 7 12 3 4" xfId="19570"/>
    <cellStyle name="Normal 7 12 4" xfId="19571"/>
    <cellStyle name="Normal 7 12 5" xfId="19572"/>
    <cellStyle name="Normal 7 12 6" xfId="19573"/>
    <cellStyle name="Normal 7 2" xfId="19574"/>
    <cellStyle name="Normal 7 2 10" xfId="19575"/>
    <cellStyle name="Normal 7 2 11" xfId="19576"/>
    <cellStyle name="Normal 7 2 12" xfId="19577"/>
    <cellStyle name="Normal 7 2 13" xfId="19578"/>
    <cellStyle name="Normal 7 2 14" xfId="19579"/>
    <cellStyle name="Normal 7 2 15" xfId="19580"/>
    <cellStyle name="Normal 7 2 16" xfId="19581"/>
    <cellStyle name="Normal 7 2 17" xfId="19582"/>
    <cellStyle name="Normal 7 2 18" xfId="19583"/>
    <cellStyle name="Normal 7 2 19" xfId="19584"/>
    <cellStyle name="Normal 7 2 2" xfId="19585"/>
    <cellStyle name="Normal 7 2 2 2" xfId="19586"/>
    <cellStyle name="Normal 7 2 2 3" xfId="19587"/>
    <cellStyle name="Normal 7 2 20" xfId="19588"/>
    <cellStyle name="Normal 7 2 21" xfId="19589"/>
    <cellStyle name="Normal 7 2 22" xfId="19590"/>
    <cellStyle name="Normal 7 2 23" xfId="19591"/>
    <cellStyle name="Normal 7 2 24" xfId="19592"/>
    <cellStyle name="Normal 7 2 25" xfId="19593"/>
    <cellStyle name="Normal 7 2 26" xfId="19594"/>
    <cellStyle name="Normal 7 2 27" xfId="19595"/>
    <cellStyle name="Normal 7 2 28" xfId="19596"/>
    <cellStyle name="Normal 7 2 29" xfId="19597"/>
    <cellStyle name="Normal 7 2 3" xfId="19598"/>
    <cellStyle name="Normal 7 2 3 2" xfId="19599"/>
    <cellStyle name="Normal 7 2 3 2 2" xfId="19600"/>
    <cellStyle name="Normal 7 2 3 2 3" xfId="19601"/>
    <cellStyle name="Normal 7 2 3 2 3 2" xfId="19602"/>
    <cellStyle name="Normal 7 2 3 2 3 3" xfId="19603"/>
    <cellStyle name="Normal 7 2 3 2 3 4" xfId="19604"/>
    <cellStyle name="Normal 7 2 3 2 4" xfId="19605"/>
    <cellStyle name="Normal 7 2 3 2 5" xfId="19606"/>
    <cellStyle name="Normal 7 2 3 2 6" xfId="19607"/>
    <cellStyle name="Normal 7 2 3 3" xfId="19608"/>
    <cellStyle name="Normal 7 2 3 3 2" xfId="19609"/>
    <cellStyle name="Normal 7 2 3 3 3" xfId="19610"/>
    <cellStyle name="Normal 7 2 3 3 4" xfId="19611"/>
    <cellStyle name="Normal 7 2 3 4" xfId="19612"/>
    <cellStyle name="Normal 7 2 3 5" xfId="19613"/>
    <cellStyle name="Normal 7 2 3 6" xfId="19614"/>
    <cellStyle name="Normal 7 2 30" xfId="19615"/>
    <cellStyle name="Normal 7 2 31" xfId="19616"/>
    <cellStyle name="Normal 7 2 32" xfId="19617"/>
    <cellStyle name="Normal 7 2 33" xfId="19618"/>
    <cellStyle name="Normal 7 2 34" xfId="19619"/>
    <cellStyle name="Normal 7 2 35" xfId="19620"/>
    <cellStyle name="Normal 7 2 36" xfId="19621"/>
    <cellStyle name="Normal 7 2 37" xfId="19622"/>
    <cellStyle name="Normal 7 2 38" xfId="19623"/>
    <cellStyle name="Normal 7 2 39" xfId="19624"/>
    <cellStyle name="Normal 7 2 4" xfId="19625"/>
    <cellStyle name="Normal 7 2 40" xfId="19626"/>
    <cellStyle name="Normal 7 2 41" xfId="19627"/>
    <cellStyle name="Normal 7 2 42" xfId="19628"/>
    <cellStyle name="Normal 7 2 43" xfId="19629"/>
    <cellStyle name="Normal 7 2 44" xfId="19630"/>
    <cellStyle name="Normal 7 2 45" xfId="19631"/>
    <cellStyle name="Normal 7 2 46" xfId="19632"/>
    <cellStyle name="Normal 7 2 47" xfId="19633"/>
    <cellStyle name="Normal 7 2 48" xfId="19634"/>
    <cellStyle name="Normal 7 2 49" xfId="19635"/>
    <cellStyle name="Normal 7 2 5" xfId="19636"/>
    <cellStyle name="Normal 7 2 50" xfId="19637"/>
    <cellStyle name="Normal 7 2 51" xfId="19638"/>
    <cellStyle name="Normal 7 2 52" xfId="19639"/>
    <cellStyle name="Normal 7 2 53" xfId="19640"/>
    <cellStyle name="Normal 7 2 54" xfId="19641"/>
    <cellStyle name="Normal 7 2 55" xfId="19642"/>
    <cellStyle name="Normal 7 2 56" xfId="19643"/>
    <cellStyle name="Normal 7 2 57" xfId="19644"/>
    <cellStyle name="Normal 7 2 58" xfId="19645"/>
    <cellStyle name="Normal 7 2 59" xfId="19646"/>
    <cellStyle name="Normal 7 2 6" xfId="19647"/>
    <cellStyle name="Normal 7 2 60" xfId="19648"/>
    <cellStyle name="Normal 7 2 61" xfId="19649"/>
    <cellStyle name="Normal 7 2 62" xfId="19650"/>
    <cellStyle name="Normal 7 2 63" xfId="19651"/>
    <cellStyle name="Normal 7 2 64" xfId="19652"/>
    <cellStyle name="Normal 7 2 65" xfId="19653"/>
    <cellStyle name="Normal 7 2 66" xfId="19654"/>
    <cellStyle name="Normal 7 2 67" xfId="19655"/>
    <cellStyle name="Normal 7 2 68" xfId="19656"/>
    <cellStyle name="Normal 7 2 69" xfId="19657"/>
    <cellStyle name="Normal 7 2 7" xfId="19658"/>
    <cellStyle name="Normal 7 2 70" xfId="19659"/>
    <cellStyle name="Normal 7 2 71" xfId="19660"/>
    <cellStyle name="Normal 7 2 72" xfId="19661"/>
    <cellStyle name="Normal 7 2 73" xfId="19662"/>
    <cellStyle name="Normal 7 2 74" xfId="19663"/>
    <cellStyle name="Normal 7 2 75" xfId="19664"/>
    <cellStyle name="Normal 7 2 76" xfId="19665"/>
    <cellStyle name="Normal 7 2 77" xfId="19666"/>
    <cellStyle name="Normal 7 2 78" xfId="19667"/>
    <cellStyle name="Normal 7 2 79" xfId="19668"/>
    <cellStyle name="Normal 7 2 8" xfId="19669"/>
    <cellStyle name="Normal 7 2 80" xfId="19670"/>
    <cellStyle name="Normal 7 2 81" xfId="19671"/>
    <cellStyle name="Normal 7 2 82" xfId="19672"/>
    <cellStyle name="Normal 7 2 83" xfId="19673"/>
    <cellStyle name="Normal 7 2 84" xfId="19674"/>
    <cellStyle name="Normal 7 2 85" xfId="19675"/>
    <cellStyle name="Normal 7 2 86" xfId="19676"/>
    <cellStyle name="Normal 7 2 87" xfId="19677"/>
    <cellStyle name="Normal 7 2 88" xfId="19678"/>
    <cellStyle name="Normal 7 2 89" xfId="19679"/>
    <cellStyle name="Normal 7 2 9" xfId="19680"/>
    <cellStyle name="Normal 7 2 90" xfId="19681"/>
    <cellStyle name="Normal 7 2 91" xfId="19682"/>
    <cellStyle name="Normal 7 2 92" xfId="19683"/>
    <cellStyle name="Normal 7 2 93" xfId="19684"/>
    <cellStyle name="Normal 7 3" xfId="19685"/>
    <cellStyle name="Normal 7 3 2" xfId="19686"/>
    <cellStyle name="Normal 7 3 3" xfId="19687"/>
    <cellStyle name="Normal 7 3 3 2" xfId="19688"/>
    <cellStyle name="Normal 7 4" xfId="19689"/>
    <cellStyle name="Normal 7 4 2" xfId="19690"/>
    <cellStyle name="Normal 7 4 2 2" xfId="19691"/>
    <cellStyle name="Normal 7 5" xfId="19692"/>
    <cellStyle name="Normal 7 6" xfId="19693"/>
    <cellStyle name="Normal 7 7" xfId="19694"/>
    <cellStyle name="Normal 7 8" xfId="19695"/>
    <cellStyle name="Normal 7 9" xfId="19696"/>
    <cellStyle name="Normal 7 9 2" xfId="19697"/>
    <cellStyle name="Normal 70" xfId="19698"/>
    <cellStyle name="Normal 70 2" xfId="19699"/>
    <cellStyle name="Normal 70 3" xfId="19700"/>
    <cellStyle name="Normal 70 4" xfId="19701"/>
    <cellStyle name="Normal 71" xfId="19702"/>
    <cellStyle name="Normal 71 2" xfId="19703"/>
    <cellStyle name="Normal 71 3" xfId="19704"/>
    <cellStyle name="Normal 71 4" xfId="19705"/>
    <cellStyle name="Normal 72" xfId="19706"/>
    <cellStyle name="Normal 72 2" xfId="19707"/>
    <cellStyle name="Normal 72 3" xfId="19708"/>
    <cellStyle name="Normal 72 4" xfId="19709"/>
    <cellStyle name="Normal 73" xfId="19710"/>
    <cellStyle name="Normal 73 2" xfId="19711"/>
    <cellStyle name="Normal 73 3" xfId="19712"/>
    <cellStyle name="Normal 73 4" xfId="19713"/>
    <cellStyle name="Normal 74" xfId="19714"/>
    <cellStyle name="Normal 74 2" xfId="19715"/>
    <cellStyle name="Normal 74 3" xfId="19716"/>
    <cellStyle name="Normal 74 4" xfId="19717"/>
    <cellStyle name="Normal 75" xfId="19718"/>
    <cellStyle name="Normal 75 2" xfId="19719"/>
    <cellStyle name="Normal 75 3" xfId="19720"/>
    <cellStyle name="Normal 75 4" xfId="19721"/>
    <cellStyle name="Normal 76" xfId="19722"/>
    <cellStyle name="Normal 76 2" xfId="19723"/>
    <cellStyle name="Normal 76 3" xfId="19724"/>
    <cellStyle name="Normal 76 4" xfId="19725"/>
    <cellStyle name="Normal 77" xfId="19726"/>
    <cellStyle name="Normal 77 2" xfId="19727"/>
    <cellStyle name="Normal 77 3" xfId="19728"/>
    <cellStyle name="Normal 77 4" xfId="19729"/>
    <cellStyle name="Normal 78" xfId="19730"/>
    <cellStyle name="Normal 78 2" xfId="19731"/>
    <cellStyle name="Normal 78 3" xfId="19732"/>
    <cellStyle name="Normal 78 4" xfId="19733"/>
    <cellStyle name="Normal 79" xfId="19734"/>
    <cellStyle name="Normal 79 2" xfId="19735"/>
    <cellStyle name="Normal 79 3" xfId="19736"/>
    <cellStyle name="Normal 79 4" xfId="19737"/>
    <cellStyle name="Normal 8" xfId="19738"/>
    <cellStyle name="Normal 8 10" xfId="19739"/>
    <cellStyle name="Normal 8 10 2" xfId="19740"/>
    <cellStyle name="Normal 8 11" xfId="19741"/>
    <cellStyle name="Normal 8 11 2" xfId="19742"/>
    <cellStyle name="Normal 8 11 2 2" xfId="19743"/>
    <cellStyle name="Normal 8 11 2 2 2" xfId="19744"/>
    <cellStyle name="Normal 8 11 2 2 3" xfId="19745"/>
    <cellStyle name="Normal 8 11 2 2 4" xfId="19746"/>
    <cellStyle name="Normal 8 11 2 3" xfId="19747"/>
    <cellStyle name="Normal 8 11 2 4" xfId="19748"/>
    <cellStyle name="Normal 8 11 2 5" xfId="19749"/>
    <cellStyle name="Normal 8 11 3" xfId="19750"/>
    <cellStyle name="Normal 8 11 4" xfId="19751"/>
    <cellStyle name="Normal 8 11 4 2" xfId="19752"/>
    <cellStyle name="Normal 8 11 4 3" xfId="19753"/>
    <cellStyle name="Normal 8 11 4 4" xfId="19754"/>
    <cellStyle name="Normal 8 11 5" xfId="19755"/>
    <cellStyle name="Normal 8 11 6" xfId="19756"/>
    <cellStyle name="Normal 8 11 7" xfId="19757"/>
    <cellStyle name="Normal 8 12" xfId="19758"/>
    <cellStyle name="Normal 8 13" xfId="19759"/>
    <cellStyle name="Normal 8 14" xfId="19760"/>
    <cellStyle name="Normal 8 15" xfId="19761"/>
    <cellStyle name="Normal 8 16" xfId="19762"/>
    <cellStyle name="Normal 8 17" xfId="19763"/>
    <cellStyle name="Normal 8 18" xfId="19764"/>
    <cellStyle name="Normal 8 19" xfId="19765"/>
    <cellStyle name="Normal 8 2" xfId="19766"/>
    <cellStyle name="Normal 8 2 2" xfId="19767"/>
    <cellStyle name="Normal 8 2 2 2" xfId="19768"/>
    <cellStyle name="Normal 8 2 2 2 2" xfId="19769"/>
    <cellStyle name="Normal 8 2 2 2 2 2" xfId="19770"/>
    <cellStyle name="Normal 8 2 2 2 2 3" xfId="19771"/>
    <cellStyle name="Normal 8 2 2 2 2 4" xfId="19772"/>
    <cellStyle name="Normal 8 2 2 2 3" xfId="19773"/>
    <cellStyle name="Normal 8 2 2 2 4" xfId="19774"/>
    <cellStyle name="Normal 8 2 2 2 5" xfId="19775"/>
    <cellStyle name="Normal 8 2 2 3" xfId="19776"/>
    <cellStyle name="Normal 8 2 2 4" xfId="19777"/>
    <cellStyle name="Normal 8 2 2 4 2" xfId="19778"/>
    <cellStyle name="Normal 8 2 2 4 3" xfId="19779"/>
    <cellStyle name="Normal 8 2 2 4 4" xfId="19780"/>
    <cellStyle name="Normal 8 2 2 5" xfId="19781"/>
    <cellStyle name="Normal 8 2 2 6" xfId="19782"/>
    <cellStyle name="Normal 8 2 2 7" xfId="19783"/>
    <cellStyle name="Normal 8 2 3" xfId="19784"/>
    <cellStyle name="Normal 8 2 3 2" xfId="19785"/>
    <cellStyle name="Normal 8 2 3 2 2" xfId="19786"/>
    <cellStyle name="Normal 8 2 3 2 2 2" xfId="19787"/>
    <cellStyle name="Normal 8 2 3 2 2 3" xfId="19788"/>
    <cellStyle name="Normal 8 2 3 2 2 4" xfId="19789"/>
    <cellStyle name="Normal 8 2 3 2 3" xfId="19790"/>
    <cellStyle name="Normal 8 2 3 2 4" xfId="19791"/>
    <cellStyle name="Normal 8 2 3 2 5" xfId="19792"/>
    <cellStyle name="Normal 8 2 3 3" xfId="19793"/>
    <cellStyle name="Normal 8 2 3 4" xfId="19794"/>
    <cellStyle name="Normal 8 2 3 4 2" xfId="19795"/>
    <cellStyle name="Normal 8 2 3 4 3" xfId="19796"/>
    <cellStyle name="Normal 8 2 3 4 4" xfId="19797"/>
    <cellStyle name="Normal 8 2 3 5" xfId="19798"/>
    <cellStyle name="Normal 8 2 3 6" xfId="19799"/>
    <cellStyle name="Normal 8 2 3 7" xfId="19800"/>
    <cellStyle name="Normal 8 2 4" xfId="19801"/>
    <cellStyle name="Normal 8 20" xfId="19802"/>
    <cellStyle name="Normal 8 21" xfId="19803"/>
    <cellStyle name="Normal 8 22" xfId="19804"/>
    <cellStyle name="Normal 8 23" xfId="19805"/>
    <cellStyle name="Normal 8 24" xfId="19806"/>
    <cellStyle name="Normal 8 25" xfId="19807"/>
    <cellStyle name="Normal 8 26" xfId="19808"/>
    <cellStyle name="Normal 8 27" xfId="19809"/>
    <cellStyle name="Normal 8 28" xfId="19810"/>
    <cellStyle name="Normal 8 29" xfId="19811"/>
    <cellStyle name="Normal 8 3" xfId="19812"/>
    <cellStyle name="Normal 8 3 2" xfId="19813"/>
    <cellStyle name="Normal 8 3 3" xfId="19814"/>
    <cellStyle name="Normal 8 3 3 2" xfId="19815"/>
    <cellStyle name="Normal 8 3 4" xfId="19816"/>
    <cellStyle name="Normal 8 30" xfId="19817"/>
    <cellStyle name="Normal 8 31" xfId="19818"/>
    <cellStyle name="Normal 8 32" xfId="19819"/>
    <cellStyle name="Normal 8 33" xfId="19820"/>
    <cellStyle name="Normal 8 34" xfId="19821"/>
    <cellStyle name="Normal 8 35" xfId="19822"/>
    <cellStyle name="Normal 8 36" xfId="19823"/>
    <cellStyle name="Normal 8 37" xfId="19824"/>
    <cellStyle name="Normal 8 38" xfId="19825"/>
    <cellStyle name="Normal 8 39" xfId="19826"/>
    <cellStyle name="Normal 8 4" xfId="19827"/>
    <cellStyle name="Normal 8 4 2" xfId="19828"/>
    <cellStyle name="Normal 8 4 2 2" xfId="19829"/>
    <cellStyle name="Normal 8 4 2 2 2" xfId="19830"/>
    <cellStyle name="Normal 8 4 2 2 2 2" xfId="19831"/>
    <cellStyle name="Normal 8 4 2 2 2 3" xfId="19832"/>
    <cellStyle name="Normal 8 4 2 2 2 4" xfId="19833"/>
    <cellStyle name="Normal 8 4 2 2 3" xfId="19834"/>
    <cellStyle name="Normal 8 4 2 2 4" xfId="19835"/>
    <cellStyle name="Normal 8 4 2 2 5" xfId="19836"/>
    <cellStyle name="Normal 8 4 2 3" xfId="19837"/>
    <cellStyle name="Normal 8 4 2 4" xfId="19838"/>
    <cellStyle name="Normal 8 4 2 4 2" xfId="19839"/>
    <cellStyle name="Normal 8 4 2 4 3" xfId="19840"/>
    <cellStyle name="Normal 8 4 2 4 4" xfId="19841"/>
    <cellStyle name="Normal 8 4 2 5" xfId="19842"/>
    <cellStyle name="Normal 8 4 2 6" xfId="19843"/>
    <cellStyle name="Normal 8 4 2 7" xfId="19844"/>
    <cellStyle name="Normal 8 4 3" xfId="19845"/>
    <cellStyle name="Normal 8 40" xfId="19846"/>
    <cellStyle name="Normal 8 41" xfId="19847"/>
    <cellStyle name="Normal 8 42" xfId="19848"/>
    <cellStyle name="Normal 8 43" xfId="19849"/>
    <cellStyle name="Normal 8 44" xfId="19850"/>
    <cellStyle name="Normal 8 45" xfId="19851"/>
    <cellStyle name="Normal 8 46" xfId="19852"/>
    <cellStyle name="Normal 8 47" xfId="19853"/>
    <cellStyle name="Normal 8 48" xfId="19854"/>
    <cellStyle name="Normal 8 49" xfId="19855"/>
    <cellStyle name="Normal 8 5" xfId="19856"/>
    <cellStyle name="Normal 8 5 2" xfId="19857"/>
    <cellStyle name="Normal 8 5 2 2" xfId="19858"/>
    <cellStyle name="Normal 8 5 2 2 2" xfId="19859"/>
    <cellStyle name="Normal 8 5 2 2 3" xfId="19860"/>
    <cellStyle name="Normal 8 5 2 2 4" xfId="19861"/>
    <cellStyle name="Normal 8 5 2 3" xfId="19862"/>
    <cellStyle name="Normal 8 5 2 4" xfId="19863"/>
    <cellStyle name="Normal 8 5 2 5" xfId="19864"/>
    <cellStyle name="Normal 8 5 3" xfId="19865"/>
    <cellStyle name="Normal 8 5 4" xfId="19866"/>
    <cellStyle name="Normal 8 5 4 2" xfId="19867"/>
    <cellStyle name="Normal 8 5 4 3" xfId="19868"/>
    <cellStyle name="Normal 8 5 4 4" xfId="19869"/>
    <cellStyle name="Normal 8 5 5" xfId="19870"/>
    <cellStyle name="Normal 8 5 6" xfId="19871"/>
    <cellStyle name="Normal 8 5 7" xfId="19872"/>
    <cellStyle name="Normal 8 50" xfId="19873"/>
    <cellStyle name="Normal 8 51" xfId="19874"/>
    <cellStyle name="Normal 8 52" xfId="19875"/>
    <cellStyle name="Normal 8 53" xfId="19876"/>
    <cellStyle name="Normal 8 54" xfId="19877"/>
    <cellStyle name="Normal 8 55" xfId="19878"/>
    <cellStyle name="Normal 8 56" xfId="19879"/>
    <cellStyle name="Normal 8 57" xfId="19880"/>
    <cellStyle name="Normal 8 58" xfId="19881"/>
    <cellStyle name="Normal 8 59" xfId="19882"/>
    <cellStyle name="Normal 8 6" xfId="19883"/>
    <cellStyle name="Normal 8 6 2" xfId="19884"/>
    <cellStyle name="Normal 8 6 2 2" xfId="19885"/>
    <cellStyle name="Normal 8 6 2 2 2" xfId="19886"/>
    <cellStyle name="Normal 8 6 2 2 3" xfId="19887"/>
    <cellStyle name="Normal 8 6 2 2 4" xfId="19888"/>
    <cellStyle name="Normal 8 6 2 3" xfId="19889"/>
    <cellStyle name="Normal 8 6 2 4" xfId="19890"/>
    <cellStyle name="Normal 8 6 2 5" xfId="19891"/>
    <cellStyle name="Normal 8 6 3" xfId="19892"/>
    <cellStyle name="Normal 8 6 4" xfId="19893"/>
    <cellStyle name="Normal 8 6 4 2" xfId="19894"/>
    <cellStyle name="Normal 8 6 4 3" xfId="19895"/>
    <cellStyle name="Normal 8 6 4 4" xfId="19896"/>
    <cellStyle name="Normal 8 6 5" xfId="19897"/>
    <cellStyle name="Normal 8 6 6" xfId="19898"/>
    <cellStyle name="Normal 8 6 7" xfId="19899"/>
    <cellStyle name="Normal 8 60" xfId="19900"/>
    <cellStyle name="Normal 8 61" xfId="19901"/>
    <cellStyle name="Normal 8 62" xfId="19902"/>
    <cellStyle name="Normal 8 63" xfId="19903"/>
    <cellStyle name="Normal 8 64" xfId="19904"/>
    <cellStyle name="Normal 8 65" xfId="19905"/>
    <cellStyle name="Normal 8 66" xfId="19906"/>
    <cellStyle name="Normal 8 67" xfId="19907"/>
    <cellStyle name="Normal 8 68" xfId="19908"/>
    <cellStyle name="Normal 8 69" xfId="19909"/>
    <cellStyle name="Normal 8 7" xfId="19910"/>
    <cellStyle name="Normal 8 7 2" xfId="19911"/>
    <cellStyle name="Normal 8 7 2 2" xfId="19912"/>
    <cellStyle name="Normal 8 7 2 2 2" xfId="19913"/>
    <cellStyle name="Normal 8 7 2 2 3" xfId="19914"/>
    <cellStyle name="Normal 8 7 2 2 4" xfId="19915"/>
    <cellStyle name="Normal 8 7 2 3" xfId="19916"/>
    <cellStyle name="Normal 8 7 2 4" xfId="19917"/>
    <cellStyle name="Normal 8 7 2 5" xfId="19918"/>
    <cellStyle name="Normal 8 7 3" xfId="19919"/>
    <cellStyle name="Normal 8 7 4" xfId="19920"/>
    <cellStyle name="Normal 8 7 4 2" xfId="19921"/>
    <cellStyle name="Normal 8 7 4 3" xfId="19922"/>
    <cellStyle name="Normal 8 7 4 4" xfId="19923"/>
    <cellStyle name="Normal 8 7 5" xfId="19924"/>
    <cellStyle name="Normal 8 7 6" xfId="19925"/>
    <cellStyle name="Normal 8 7 7" xfId="19926"/>
    <cellStyle name="Normal 8 70" xfId="19927"/>
    <cellStyle name="Normal 8 71" xfId="19928"/>
    <cellStyle name="Normal 8 72" xfId="19929"/>
    <cellStyle name="Normal 8 73" xfId="19930"/>
    <cellStyle name="Normal 8 74" xfId="19931"/>
    <cellStyle name="Normal 8 75" xfId="19932"/>
    <cellStyle name="Normal 8 76" xfId="19933"/>
    <cellStyle name="Normal 8 77" xfId="19934"/>
    <cellStyle name="Normal 8 78" xfId="19935"/>
    <cellStyle name="Normal 8 79" xfId="19936"/>
    <cellStyle name="Normal 8 8" xfId="19937"/>
    <cellStyle name="Normal 8 8 2" xfId="19938"/>
    <cellStyle name="Normal 8 8 2 2" xfId="19939"/>
    <cellStyle name="Normal 8 8 2 2 2" xfId="19940"/>
    <cellStyle name="Normal 8 8 2 2 3" xfId="19941"/>
    <cellStyle name="Normal 8 8 2 2 4" xfId="19942"/>
    <cellStyle name="Normal 8 8 2 3" xfId="19943"/>
    <cellStyle name="Normal 8 8 2 4" xfId="19944"/>
    <cellStyle name="Normal 8 8 2 5" xfId="19945"/>
    <cellStyle name="Normal 8 8 3" xfId="19946"/>
    <cellStyle name="Normal 8 8 4" xfId="19947"/>
    <cellStyle name="Normal 8 8 4 2" xfId="19948"/>
    <cellStyle name="Normal 8 8 4 3" xfId="19949"/>
    <cellStyle name="Normal 8 8 4 4" xfId="19950"/>
    <cellStyle name="Normal 8 8 5" xfId="19951"/>
    <cellStyle name="Normal 8 8 6" xfId="19952"/>
    <cellStyle name="Normal 8 8 7" xfId="19953"/>
    <cellStyle name="Normal 8 80" xfId="19954"/>
    <cellStyle name="Normal 8 81" xfId="19955"/>
    <cellStyle name="Normal 8 82" xfId="19956"/>
    <cellStyle name="Normal 8 83" xfId="19957"/>
    <cellStyle name="Normal 8 84" xfId="19958"/>
    <cellStyle name="Normal 8 85" xfId="19959"/>
    <cellStyle name="Normal 8 86" xfId="19960"/>
    <cellStyle name="Normal 8 87" xfId="19961"/>
    <cellStyle name="Normal 8 88" xfId="19962"/>
    <cellStyle name="Normal 8 89" xfId="19963"/>
    <cellStyle name="Normal 8 9" xfId="19964"/>
    <cellStyle name="Normal 8 9 2" xfId="19965"/>
    <cellStyle name="Normal 8 90" xfId="19966"/>
    <cellStyle name="Normal 8 91" xfId="19967"/>
    <cellStyle name="Normal 8 92" xfId="19968"/>
    <cellStyle name="Normal 8 93" xfId="19969"/>
    <cellStyle name="Normal 8 94" xfId="19970"/>
    <cellStyle name="Normal 8 95" xfId="19971"/>
    <cellStyle name="Normal 8 95 2" xfId="19972"/>
    <cellStyle name="Normal 8 95 3" xfId="19973"/>
    <cellStyle name="Normal 8 95 4" xfId="19974"/>
    <cellStyle name="Normal 80" xfId="19975"/>
    <cellStyle name="Normal 80 2" xfId="19976"/>
    <cellStyle name="Normal 80 3" xfId="19977"/>
    <cellStyle name="Normal 80 4" xfId="19978"/>
    <cellStyle name="Normal 81" xfId="19979"/>
    <cellStyle name="Normal 81 2" xfId="19980"/>
    <cellStyle name="Normal 81 3" xfId="19981"/>
    <cellStyle name="Normal 81 4" xfId="19982"/>
    <cellStyle name="Normal 82" xfId="19983"/>
    <cellStyle name="Normal 82 2" xfId="19984"/>
    <cellStyle name="Normal 82 3" xfId="19985"/>
    <cellStyle name="Normal 82 4" xfId="19986"/>
    <cellStyle name="Normal 83" xfId="19987"/>
    <cellStyle name="Normal 83 2" xfId="19988"/>
    <cellStyle name="Normal 83 3" xfId="19989"/>
    <cellStyle name="Normal 83 4" xfId="19990"/>
    <cellStyle name="Normal 84" xfId="19991"/>
    <cellStyle name="Normal 84 2" xfId="19992"/>
    <cellStyle name="Normal 84 3" xfId="19993"/>
    <cellStyle name="Normal 84 4" xfId="19994"/>
    <cellStyle name="Normal 85" xfId="19995"/>
    <cellStyle name="Normal 85 2" xfId="19996"/>
    <cellStyle name="Normal 85 3" xfId="19997"/>
    <cellStyle name="Normal 85 4" xfId="19998"/>
    <cellStyle name="Normal 86" xfId="19999"/>
    <cellStyle name="Normal 86 2" xfId="20000"/>
    <cellStyle name="Normal 86 3" xfId="20001"/>
    <cellStyle name="Normal 86 4" xfId="20002"/>
    <cellStyle name="Normal 87" xfId="20003"/>
    <cellStyle name="Normal 87 2" xfId="20004"/>
    <cellStyle name="Normal 87 3" xfId="20005"/>
    <cellStyle name="Normal 87 4" xfId="20006"/>
    <cellStyle name="Normal 88" xfId="20007"/>
    <cellStyle name="Normal 88 2" xfId="20008"/>
    <cellStyle name="Normal 88 3" xfId="20009"/>
    <cellStyle name="Normal 88 4" xfId="20010"/>
    <cellStyle name="Normal 89" xfId="20011"/>
    <cellStyle name="Normal 89 2" xfId="20012"/>
    <cellStyle name="Normal 89 3" xfId="20013"/>
    <cellStyle name="Normal 89 4" xfId="20014"/>
    <cellStyle name="Normal 9" xfId="20015"/>
    <cellStyle name="Normal 9 10" xfId="20016"/>
    <cellStyle name="Normal 9 10 2" xfId="20017"/>
    <cellStyle name="Normal 9 11" xfId="20018"/>
    <cellStyle name="Normal 9 11 2" xfId="20019"/>
    <cellStyle name="Normal 9 11 3" xfId="20020"/>
    <cellStyle name="Normal 9 11 3 2" xfId="20021"/>
    <cellStyle name="Normal 9 11 3 3" xfId="20022"/>
    <cellStyle name="Normal 9 11 3 4" xfId="20023"/>
    <cellStyle name="Normal 9 11 4" xfId="20024"/>
    <cellStyle name="Normal 9 11 5" xfId="20025"/>
    <cellStyle name="Normal 9 11 6" xfId="20026"/>
    <cellStyle name="Normal 9 12" xfId="20027"/>
    <cellStyle name="Normal 9 13" xfId="20028"/>
    <cellStyle name="Normal 9 14" xfId="20029"/>
    <cellStyle name="Normal 9 15" xfId="20030"/>
    <cellStyle name="Normal 9 16" xfId="20031"/>
    <cellStyle name="Normal 9 17" xfId="20032"/>
    <cellStyle name="Normal 9 18" xfId="20033"/>
    <cellStyle name="Normal 9 19" xfId="20034"/>
    <cellStyle name="Normal 9 2" xfId="20035"/>
    <cellStyle name="Normal 9 2 2" xfId="20036"/>
    <cellStyle name="Normal 9 2 3" xfId="20037"/>
    <cellStyle name="Normal 9 2 3 2" xfId="20038"/>
    <cellStyle name="Normal 9 2 3 2 2" xfId="20039"/>
    <cellStyle name="Normal 9 2 3 2 2 2" xfId="20040"/>
    <cellStyle name="Normal 9 2 3 2 2 3" xfId="20041"/>
    <cellStyle name="Normal 9 2 3 2 2 4" xfId="20042"/>
    <cellStyle name="Normal 9 2 3 2 3" xfId="20043"/>
    <cellStyle name="Normal 9 2 3 2 4" xfId="20044"/>
    <cellStyle name="Normal 9 2 3 2 5" xfId="20045"/>
    <cellStyle name="Normal 9 2 3 3" xfId="20046"/>
    <cellStyle name="Normal 9 2 3 4" xfId="20047"/>
    <cellStyle name="Normal 9 2 3 4 2" xfId="20048"/>
    <cellStyle name="Normal 9 2 3 4 3" xfId="20049"/>
    <cellStyle name="Normal 9 2 3 4 4" xfId="20050"/>
    <cellStyle name="Normal 9 2 3 5" xfId="20051"/>
    <cellStyle name="Normal 9 2 3 6" xfId="20052"/>
    <cellStyle name="Normal 9 2 3 7" xfId="20053"/>
    <cellStyle name="Normal 9 2 4" xfId="20054"/>
    <cellStyle name="Normal 9 20" xfId="20055"/>
    <cellStyle name="Normal 9 21" xfId="20056"/>
    <cellStyle name="Normal 9 22" xfId="20057"/>
    <cellStyle name="Normal 9 23" xfId="20058"/>
    <cellStyle name="Normal 9 24" xfId="20059"/>
    <cellStyle name="Normal 9 25" xfId="20060"/>
    <cellStyle name="Normal 9 26" xfId="20061"/>
    <cellStyle name="Normal 9 27" xfId="20062"/>
    <cellStyle name="Normal 9 28" xfId="20063"/>
    <cellStyle name="Normal 9 29" xfId="20064"/>
    <cellStyle name="Normal 9 3" xfId="20065"/>
    <cellStyle name="Normal 9 3 2" xfId="20066"/>
    <cellStyle name="Normal 9 3 2 2" xfId="20067"/>
    <cellStyle name="Normal 9 3 2 2 2" xfId="20068"/>
    <cellStyle name="Normal 9 3 2 2 2 2" xfId="20069"/>
    <cellStyle name="Normal 9 3 2 2 2 3" xfId="20070"/>
    <cellStyle name="Normal 9 3 2 2 2 4" xfId="20071"/>
    <cellStyle name="Normal 9 3 2 2 3" xfId="20072"/>
    <cellStyle name="Normal 9 3 2 2 4" xfId="20073"/>
    <cellStyle name="Normal 9 3 2 2 5" xfId="20074"/>
    <cellStyle name="Normal 9 3 2 3" xfId="20075"/>
    <cellStyle name="Normal 9 3 2 4" xfId="20076"/>
    <cellStyle name="Normal 9 3 2 4 2" xfId="20077"/>
    <cellStyle name="Normal 9 3 2 4 3" xfId="20078"/>
    <cellStyle name="Normal 9 3 2 4 4" xfId="20079"/>
    <cellStyle name="Normal 9 3 2 5" xfId="20080"/>
    <cellStyle name="Normal 9 3 2 6" xfId="20081"/>
    <cellStyle name="Normal 9 3 2 7" xfId="20082"/>
    <cellStyle name="Normal 9 3 3" xfId="20083"/>
    <cellStyle name="Normal 9 3 4" xfId="20084"/>
    <cellStyle name="Normal 9 30" xfId="20085"/>
    <cellStyle name="Normal 9 31" xfId="20086"/>
    <cellStyle name="Normal 9 32" xfId="20087"/>
    <cellStyle name="Normal 9 33" xfId="20088"/>
    <cellStyle name="Normal 9 34" xfId="20089"/>
    <cellStyle name="Normal 9 35" xfId="20090"/>
    <cellStyle name="Normal 9 36" xfId="20091"/>
    <cellStyle name="Normal 9 37" xfId="20092"/>
    <cellStyle name="Normal 9 38" xfId="20093"/>
    <cellStyle name="Normal 9 39" xfId="20094"/>
    <cellStyle name="Normal 9 4" xfId="20095"/>
    <cellStyle name="Normal 9 4 2" xfId="20096"/>
    <cellStyle name="Normal 9 4 3" xfId="20097"/>
    <cellStyle name="Normal 9 4 3 2" xfId="20098"/>
    <cellStyle name="Normal 9 4 3 2 2" xfId="20099"/>
    <cellStyle name="Normal 9 4 3 2 2 2" xfId="20100"/>
    <cellStyle name="Normal 9 4 3 2 2 3" xfId="20101"/>
    <cellStyle name="Normal 9 4 3 2 2 4" xfId="20102"/>
    <cellStyle name="Normal 9 4 3 2 3" xfId="20103"/>
    <cellStyle name="Normal 9 4 3 2 4" xfId="20104"/>
    <cellStyle name="Normal 9 4 3 2 5" xfId="20105"/>
    <cellStyle name="Normal 9 4 3 3" xfId="20106"/>
    <cellStyle name="Normal 9 4 3 4" xfId="20107"/>
    <cellStyle name="Normal 9 4 3 4 2" xfId="20108"/>
    <cellStyle name="Normal 9 4 3 4 3" xfId="20109"/>
    <cellStyle name="Normal 9 4 3 4 4" xfId="20110"/>
    <cellStyle name="Normal 9 4 3 5" xfId="20111"/>
    <cellStyle name="Normal 9 4 3 6" xfId="20112"/>
    <cellStyle name="Normal 9 4 3 7" xfId="20113"/>
    <cellStyle name="Normal 9 4 4" xfId="20114"/>
    <cellStyle name="Normal 9 40" xfId="20115"/>
    <cellStyle name="Normal 9 41" xfId="20116"/>
    <cellStyle name="Normal 9 42" xfId="20117"/>
    <cellStyle name="Normal 9 43" xfId="20118"/>
    <cellStyle name="Normal 9 44" xfId="20119"/>
    <cellStyle name="Normal 9 45" xfId="20120"/>
    <cellStyle name="Normal 9 46" xfId="20121"/>
    <cellStyle name="Normal 9 47" xfId="20122"/>
    <cellStyle name="Normal 9 48" xfId="20123"/>
    <cellStyle name="Normal 9 49" xfId="20124"/>
    <cellStyle name="Normal 9 5" xfId="20125"/>
    <cellStyle name="Normal 9 5 10" xfId="20126"/>
    <cellStyle name="Normal 9 5 2" xfId="20127"/>
    <cellStyle name="Normal 9 5 2 2" xfId="20128"/>
    <cellStyle name="Normal 9 5 2 2 2" xfId="20129"/>
    <cellStyle name="Normal 9 5 2 2 2 2" xfId="20130"/>
    <cellStyle name="Normal 9 5 2 2 2 3" xfId="20131"/>
    <cellStyle name="Normal 9 5 2 2 2 4" xfId="20132"/>
    <cellStyle name="Normal 9 5 2 2 3" xfId="20133"/>
    <cellStyle name="Normal 9 5 2 2 4" xfId="20134"/>
    <cellStyle name="Normal 9 5 2 2 5" xfId="20135"/>
    <cellStyle name="Normal 9 5 2 3" xfId="20136"/>
    <cellStyle name="Normal 9 5 2 4" xfId="20137"/>
    <cellStyle name="Normal 9 5 2 4 2" xfId="20138"/>
    <cellStyle name="Normal 9 5 2 4 3" xfId="20139"/>
    <cellStyle name="Normal 9 5 2 4 4" xfId="20140"/>
    <cellStyle name="Normal 9 5 2 5" xfId="20141"/>
    <cellStyle name="Normal 9 5 2 6" xfId="20142"/>
    <cellStyle name="Normal 9 5 2 7" xfId="20143"/>
    <cellStyle name="Normal 9 5 3" xfId="20144"/>
    <cellStyle name="Normal 9 5 3 2" xfId="20145"/>
    <cellStyle name="Normal 9 5 3 2 2" xfId="20146"/>
    <cellStyle name="Normal 9 5 3 2 2 2" xfId="20147"/>
    <cellStyle name="Normal 9 5 3 2 2 3" xfId="20148"/>
    <cellStyle name="Normal 9 5 3 2 2 4" xfId="20149"/>
    <cellStyle name="Normal 9 5 3 2 3" xfId="20150"/>
    <cellStyle name="Normal 9 5 3 2 4" xfId="20151"/>
    <cellStyle name="Normal 9 5 3 2 5" xfId="20152"/>
    <cellStyle name="Normal 9 5 3 3" xfId="20153"/>
    <cellStyle name="Normal 9 5 3 3 2" xfId="20154"/>
    <cellStyle name="Normal 9 5 3 3 3" xfId="20155"/>
    <cellStyle name="Normal 9 5 3 3 4" xfId="20156"/>
    <cellStyle name="Normal 9 5 3 4" xfId="20157"/>
    <cellStyle name="Normal 9 5 3 5" xfId="20158"/>
    <cellStyle name="Normal 9 5 3 6" xfId="20159"/>
    <cellStyle name="Normal 9 5 4" xfId="20160"/>
    <cellStyle name="Normal 9 5 4 2" xfId="20161"/>
    <cellStyle name="Normal 9 5 4 2 2" xfId="20162"/>
    <cellStyle name="Normal 9 5 4 2 2 2" xfId="20163"/>
    <cellStyle name="Normal 9 5 4 2 2 3" xfId="20164"/>
    <cellStyle name="Normal 9 5 4 2 2 4" xfId="20165"/>
    <cellStyle name="Normal 9 5 4 2 3" xfId="20166"/>
    <cellStyle name="Normal 9 5 4 2 4" xfId="20167"/>
    <cellStyle name="Normal 9 5 4 2 5" xfId="20168"/>
    <cellStyle name="Normal 9 5 4 3" xfId="20169"/>
    <cellStyle name="Normal 9 5 4 3 2" xfId="20170"/>
    <cellStyle name="Normal 9 5 4 3 3" xfId="20171"/>
    <cellStyle name="Normal 9 5 4 3 4" xfId="20172"/>
    <cellStyle name="Normal 9 5 4 4" xfId="20173"/>
    <cellStyle name="Normal 9 5 4 5" xfId="20174"/>
    <cellStyle name="Normal 9 5 4 6" xfId="20175"/>
    <cellStyle name="Normal 9 5 5" xfId="20176"/>
    <cellStyle name="Normal 9 5 5 2" xfId="20177"/>
    <cellStyle name="Normal 9 5 5 2 2" xfId="20178"/>
    <cellStyle name="Normal 9 5 5 2 3" xfId="20179"/>
    <cellStyle name="Normal 9 5 5 2 4" xfId="20180"/>
    <cellStyle name="Normal 9 5 5 3" xfId="20181"/>
    <cellStyle name="Normal 9 5 5 4" xfId="20182"/>
    <cellStyle name="Normal 9 5 5 5" xfId="20183"/>
    <cellStyle name="Normal 9 5 6" xfId="20184"/>
    <cellStyle name="Normal 9 5 7" xfId="20185"/>
    <cellStyle name="Normal 9 5 7 2" xfId="20186"/>
    <cellStyle name="Normal 9 5 7 3" xfId="20187"/>
    <cellStyle name="Normal 9 5 7 4" xfId="20188"/>
    <cellStyle name="Normal 9 5 8" xfId="20189"/>
    <cellStyle name="Normal 9 5 9" xfId="20190"/>
    <cellStyle name="Normal 9 50" xfId="20191"/>
    <cellStyle name="Normal 9 51" xfId="20192"/>
    <cellStyle name="Normal 9 52" xfId="20193"/>
    <cellStyle name="Normal 9 53" xfId="20194"/>
    <cellStyle name="Normal 9 54" xfId="20195"/>
    <cellStyle name="Normal 9 55" xfId="20196"/>
    <cellStyle name="Normal 9 56" xfId="20197"/>
    <cellStyle name="Normal 9 57" xfId="20198"/>
    <cellStyle name="Normal 9 58" xfId="20199"/>
    <cellStyle name="Normal 9 59" xfId="20200"/>
    <cellStyle name="Normal 9 6" xfId="20201"/>
    <cellStyle name="Normal 9 6 2" xfId="20202"/>
    <cellStyle name="Normal 9 6 2 2" xfId="20203"/>
    <cellStyle name="Normal 9 6 2 2 2" xfId="20204"/>
    <cellStyle name="Normal 9 6 2 2 2 2" xfId="20205"/>
    <cellStyle name="Normal 9 6 2 2 2 3" xfId="20206"/>
    <cellStyle name="Normal 9 6 2 2 2 4" xfId="20207"/>
    <cellStyle name="Normal 9 6 2 2 3" xfId="20208"/>
    <cellStyle name="Normal 9 6 2 2 4" xfId="20209"/>
    <cellStyle name="Normal 9 6 2 2 5" xfId="20210"/>
    <cellStyle name="Normal 9 6 2 3" xfId="20211"/>
    <cellStyle name="Normal 9 6 2 3 2" xfId="20212"/>
    <cellStyle name="Normal 9 6 2 3 3" xfId="20213"/>
    <cellStyle name="Normal 9 6 2 3 4" xfId="20214"/>
    <cellStyle name="Normal 9 6 2 4" xfId="20215"/>
    <cellStyle name="Normal 9 6 2 5" xfId="20216"/>
    <cellStyle name="Normal 9 6 2 6" xfId="20217"/>
    <cellStyle name="Normal 9 6 3" xfId="20218"/>
    <cellStyle name="Normal 9 6 3 2" xfId="20219"/>
    <cellStyle name="Normal 9 6 3 2 2" xfId="20220"/>
    <cellStyle name="Normal 9 6 3 2 3" xfId="20221"/>
    <cellStyle name="Normal 9 6 3 2 4" xfId="20222"/>
    <cellStyle name="Normal 9 6 3 3" xfId="20223"/>
    <cellStyle name="Normal 9 6 3 4" xfId="20224"/>
    <cellStyle name="Normal 9 6 3 5" xfId="20225"/>
    <cellStyle name="Normal 9 6 4" xfId="20226"/>
    <cellStyle name="Normal 9 6 5" xfId="20227"/>
    <cellStyle name="Normal 9 6 5 2" xfId="20228"/>
    <cellStyle name="Normal 9 6 5 3" xfId="20229"/>
    <cellStyle name="Normal 9 6 5 4" xfId="20230"/>
    <cellStyle name="Normal 9 6 6" xfId="20231"/>
    <cellStyle name="Normal 9 6 7" xfId="20232"/>
    <cellStyle name="Normal 9 6 8" xfId="20233"/>
    <cellStyle name="Normal 9 60" xfId="20234"/>
    <cellStyle name="Normal 9 61" xfId="20235"/>
    <cellStyle name="Normal 9 62" xfId="20236"/>
    <cellStyle name="Normal 9 63" xfId="20237"/>
    <cellStyle name="Normal 9 64" xfId="20238"/>
    <cellStyle name="Normal 9 65" xfId="20239"/>
    <cellStyle name="Normal 9 66" xfId="20240"/>
    <cellStyle name="Normal 9 67" xfId="20241"/>
    <cellStyle name="Normal 9 68" xfId="20242"/>
    <cellStyle name="Normal 9 69" xfId="20243"/>
    <cellStyle name="Normal 9 7" xfId="20244"/>
    <cellStyle name="Normal 9 7 2" xfId="20245"/>
    <cellStyle name="Normal 9 7 2 2" xfId="20246"/>
    <cellStyle name="Normal 9 7 2 2 2" xfId="20247"/>
    <cellStyle name="Normal 9 7 2 2 2 2" xfId="20248"/>
    <cellStyle name="Normal 9 7 2 2 2 3" xfId="20249"/>
    <cellStyle name="Normal 9 7 2 2 2 4" xfId="20250"/>
    <cellStyle name="Normal 9 7 2 2 3" xfId="20251"/>
    <cellStyle name="Normal 9 7 2 2 4" xfId="20252"/>
    <cellStyle name="Normal 9 7 2 2 5" xfId="20253"/>
    <cellStyle name="Normal 9 7 2 3" xfId="20254"/>
    <cellStyle name="Normal 9 7 2 3 2" xfId="20255"/>
    <cellStyle name="Normal 9 7 2 3 3" xfId="20256"/>
    <cellStyle name="Normal 9 7 2 3 4" xfId="20257"/>
    <cellStyle name="Normal 9 7 2 4" xfId="20258"/>
    <cellStyle name="Normal 9 7 2 5" xfId="20259"/>
    <cellStyle name="Normal 9 7 2 6" xfId="20260"/>
    <cellStyle name="Normal 9 7 3" xfId="20261"/>
    <cellStyle name="Normal 9 7 3 2" xfId="20262"/>
    <cellStyle name="Normal 9 7 3 2 2" xfId="20263"/>
    <cellStyle name="Normal 9 7 3 2 3" xfId="20264"/>
    <cellStyle name="Normal 9 7 3 2 4" xfId="20265"/>
    <cellStyle name="Normal 9 7 3 3" xfId="20266"/>
    <cellStyle name="Normal 9 7 3 4" xfId="20267"/>
    <cellStyle name="Normal 9 7 3 5" xfId="20268"/>
    <cellStyle name="Normal 9 7 4" xfId="20269"/>
    <cellStyle name="Normal 9 7 5" xfId="20270"/>
    <cellStyle name="Normal 9 7 5 2" xfId="20271"/>
    <cellStyle name="Normal 9 7 5 3" xfId="20272"/>
    <cellStyle name="Normal 9 7 5 4" xfId="20273"/>
    <cellStyle name="Normal 9 7 6" xfId="20274"/>
    <cellStyle name="Normal 9 7 7" xfId="20275"/>
    <cellStyle name="Normal 9 7 8" xfId="20276"/>
    <cellStyle name="Normal 9 70" xfId="20277"/>
    <cellStyle name="Normal 9 71" xfId="20278"/>
    <cellStyle name="Normal 9 72" xfId="20279"/>
    <cellStyle name="Normal 9 73" xfId="20280"/>
    <cellStyle name="Normal 9 74" xfId="20281"/>
    <cellStyle name="Normal 9 75" xfId="20282"/>
    <cellStyle name="Normal 9 76" xfId="20283"/>
    <cellStyle name="Normal 9 77" xfId="20284"/>
    <cellStyle name="Normal 9 78" xfId="20285"/>
    <cellStyle name="Normal 9 79" xfId="20286"/>
    <cellStyle name="Normal 9 8" xfId="20287"/>
    <cellStyle name="Normal 9 8 2" xfId="20288"/>
    <cellStyle name="Normal 9 8 2 2" xfId="20289"/>
    <cellStyle name="Normal 9 8 2 2 2" xfId="20290"/>
    <cellStyle name="Normal 9 8 2 2 3" xfId="20291"/>
    <cellStyle name="Normal 9 8 2 2 4" xfId="20292"/>
    <cellStyle name="Normal 9 8 2 3" xfId="20293"/>
    <cellStyle name="Normal 9 8 2 4" xfId="20294"/>
    <cellStyle name="Normal 9 8 2 5" xfId="20295"/>
    <cellStyle name="Normal 9 8 3" xfId="20296"/>
    <cellStyle name="Normal 9 8 4" xfId="20297"/>
    <cellStyle name="Normal 9 8 4 2" xfId="20298"/>
    <cellStyle name="Normal 9 8 4 3" xfId="20299"/>
    <cellStyle name="Normal 9 8 4 4" xfId="20300"/>
    <cellStyle name="Normal 9 8 5" xfId="20301"/>
    <cellStyle name="Normal 9 8 6" xfId="20302"/>
    <cellStyle name="Normal 9 8 7" xfId="20303"/>
    <cellStyle name="Normal 9 80" xfId="20304"/>
    <cellStyle name="Normal 9 81" xfId="20305"/>
    <cellStyle name="Normal 9 82" xfId="20306"/>
    <cellStyle name="Normal 9 83" xfId="20307"/>
    <cellStyle name="Normal 9 84" xfId="20308"/>
    <cellStyle name="Normal 9 85" xfId="20309"/>
    <cellStyle name="Normal 9 86" xfId="20310"/>
    <cellStyle name="Normal 9 87" xfId="20311"/>
    <cellStyle name="Normal 9 88" xfId="20312"/>
    <cellStyle name="Normal 9 89" xfId="20313"/>
    <cellStyle name="Normal 9 9" xfId="20314"/>
    <cellStyle name="Normal 9 9 2" xfId="20315"/>
    <cellStyle name="Normal 9 90" xfId="20316"/>
    <cellStyle name="Normal 9 91" xfId="20317"/>
    <cellStyle name="Normal 9 92" xfId="20318"/>
    <cellStyle name="Normal 9 93" xfId="20319"/>
    <cellStyle name="Normal 9 94" xfId="20320"/>
    <cellStyle name="Normal 9 95" xfId="20321"/>
    <cellStyle name="Normal 9 95 2" xfId="20322"/>
    <cellStyle name="Normal 9 95 3" xfId="20323"/>
    <cellStyle name="Normal 9 95 4" xfId="20324"/>
    <cellStyle name="Normal 9 96" xfId="20325"/>
    <cellStyle name="Normal 9 97" xfId="20326"/>
    <cellStyle name="Normal 9 98" xfId="20327"/>
    <cellStyle name="Normal 90" xfId="20328"/>
    <cellStyle name="Normal 90 2" xfId="20329"/>
    <cellStyle name="Normal 90 3" xfId="20330"/>
    <cellStyle name="Normal 90 4" xfId="20331"/>
    <cellStyle name="Normal 91" xfId="20332"/>
    <cellStyle name="Normal 91 2" xfId="20333"/>
    <cellStyle name="Normal 91 3" xfId="20334"/>
    <cellStyle name="Normal 91 4" xfId="20335"/>
    <cellStyle name="Normal 92" xfId="20336"/>
    <cellStyle name="Normal 92 2" xfId="20337"/>
    <cellStyle name="Normal 92 3" xfId="20338"/>
    <cellStyle name="Normal 92 4" xfId="20339"/>
    <cellStyle name="Normal 93" xfId="20340"/>
    <cellStyle name="Normal 93 2" xfId="20341"/>
    <cellStyle name="Normal 94" xfId="20342"/>
    <cellStyle name="Normal 94 2" xfId="20343"/>
    <cellStyle name="Normal 94 3" xfId="20344"/>
    <cellStyle name="Normal 94 4" xfId="20345"/>
    <cellStyle name="Normal 95" xfId="20346"/>
    <cellStyle name="Normal 95 2" xfId="20347"/>
    <cellStyle name="Normal 95 3" xfId="20348"/>
    <cellStyle name="Normal 95 4" xfId="20349"/>
    <cellStyle name="Normal 96" xfId="20350"/>
    <cellStyle name="Normal 96 2" xfId="20351"/>
    <cellStyle name="Normal 96 2 2" xfId="20352"/>
    <cellStyle name="Normal 96 2 2 2" xfId="20353"/>
    <cellStyle name="Normal 96 2 2 3" xfId="20354"/>
    <cellStyle name="Normal 96 2 2 4" xfId="20355"/>
    <cellStyle name="Normal 96 2 3" xfId="20356"/>
    <cellStyle name="Normal 96 2 4" xfId="20357"/>
    <cellStyle name="Normal 96 2 5" xfId="20358"/>
    <cellStyle name="Normal 96 3" xfId="20359"/>
    <cellStyle name="Normal 96 3 2" xfId="20360"/>
    <cellStyle name="Normal 96 3 3" xfId="20361"/>
    <cellStyle name="Normal 96 3 4" xfId="20362"/>
    <cellStyle name="Normal 96 4" xfId="20363"/>
    <cellStyle name="Normal 96 4 2" xfId="20364"/>
    <cellStyle name="Normal 96 4 3" xfId="20365"/>
    <cellStyle name="Normal 96 4 4" xfId="20366"/>
    <cellStyle name="Normal 96 5" xfId="20367"/>
    <cellStyle name="Normal 96 6" xfId="20368"/>
    <cellStyle name="Normal 96 7" xfId="20369"/>
    <cellStyle name="Normal 97" xfId="20370"/>
    <cellStyle name="Normal 97 2" xfId="20371"/>
    <cellStyle name="Normal 97 3" xfId="20372"/>
    <cellStyle name="Normal 97 4" xfId="20373"/>
    <cellStyle name="Normal 98" xfId="20374"/>
    <cellStyle name="Normal 98 2" xfId="20375"/>
    <cellStyle name="Normal 98 3" xfId="20376"/>
    <cellStyle name="Normal 98 4" xfId="20377"/>
    <cellStyle name="Normal 99" xfId="20378"/>
    <cellStyle name="Normal 99 2" xfId="20379"/>
    <cellStyle name="Normal 99 3" xfId="20380"/>
    <cellStyle name="Normal 99 4" xfId="20381"/>
    <cellStyle name="Normal_Capital &amp; RWA N" xfId="8"/>
    <cellStyle name="Normal_Capital &amp; RWA N 2" xfId="16"/>
    <cellStyle name="Normal_Casestdy draft" xfId="15"/>
    <cellStyle name="Normal_Casestdy draft 2" xfId="9"/>
    <cellStyle name="Normalny_Eksport 2000 - F" xfId="20382"/>
    <cellStyle name="Note 2" xfId="20383"/>
    <cellStyle name="Note 2 10" xfId="20384"/>
    <cellStyle name="Note 2 10 2" xfId="20385"/>
    <cellStyle name="Note 2 10 2 2" xfId="21221"/>
    <cellStyle name="Note 2 10 2 3" xfId="21852"/>
    <cellStyle name="Note 2 10 2 4" xfId="21510"/>
    <cellStyle name="Note 2 10 3" xfId="20386"/>
    <cellStyle name="Note 2 10 3 2" xfId="21220"/>
    <cellStyle name="Note 2 10 3 3" xfId="21853"/>
    <cellStyle name="Note 2 10 3 4" xfId="21509"/>
    <cellStyle name="Note 2 10 4" xfId="20387"/>
    <cellStyle name="Note 2 10 4 2" xfId="21219"/>
    <cellStyle name="Note 2 10 4 3" xfId="21854"/>
    <cellStyle name="Note 2 10 4 4" xfId="21508"/>
    <cellStyle name="Note 2 10 5" xfId="20388"/>
    <cellStyle name="Note 2 10 5 2" xfId="21218"/>
    <cellStyle name="Note 2 10 5 3" xfId="21855"/>
    <cellStyle name="Note 2 10 5 4" xfId="21507"/>
    <cellStyle name="Note 2 11" xfId="20389"/>
    <cellStyle name="Note 2 11 2" xfId="20390"/>
    <cellStyle name="Note 2 11 2 2" xfId="21217"/>
    <cellStyle name="Note 2 11 2 3" xfId="21856"/>
    <cellStyle name="Note 2 11 2 4" xfId="21506"/>
    <cellStyle name="Note 2 11 3" xfId="20391"/>
    <cellStyle name="Note 2 11 3 2" xfId="21216"/>
    <cellStyle name="Note 2 11 3 3" xfId="21857"/>
    <cellStyle name="Note 2 11 3 4" xfId="21505"/>
    <cellStyle name="Note 2 11 4" xfId="20392"/>
    <cellStyle name="Note 2 11 4 2" xfId="21215"/>
    <cellStyle name="Note 2 11 4 3" xfId="21858"/>
    <cellStyle name="Note 2 11 4 4" xfId="21504"/>
    <cellStyle name="Note 2 11 5" xfId="20393"/>
    <cellStyle name="Note 2 11 5 2" xfId="21214"/>
    <cellStyle name="Note 2 11 5 3" xfId="21859"/>
    <cellStyle name="Note 2 11 5 4" xfId="21503"/>
    <cellStyle name="Note 2 12" xfId="20394"/>
    <cellStyle name="Note 2 12 2" xfId="20395"/>
    <cellStyle name="Note 2 12 2 2" xfId="21213"/>
    <cellStyle name="Note 2 12 2 3" xfId="21860"/>
    <cellStyle name="Note 2 12 2 4" xfId="21502"/>
    <cellStyle name="Note 2 12 3" xfId="20396"/>
    <cellStyle name="Note 2 12 3 2" xfId="21212"/>
    <cellStyle name="Note 2 12 3 3" xfId="21861"/>
    <cellStyle name="Note 2 12 3 4" xfId="21501"/>
    <cellStyle name="Note 2 12 4" xfId="20397"/>
    <cellStyle name="Note 2 12 4 2" xfId="21211"/>
    <cellStyle name="Note 2 12 4 3" xfId="21862"/>
    <cellStyle name="Note 2 12 4 4" xfId="21500"/>
    <cellStyle name="Note 2 12 5" xfId="20398"/>
    <cellStyle name="Note 2 12 5 2" xfId="21210"/>
    <cellStyle name="Note 2 12 5 3" xfId="21863"/>
    <cellStyle name="Note 2 12 5 4" xfId="21499"/>
    <cellStyle name="Note 2 13" xfId="20399"/>
    <cellStyle name="Note 2 13 2" xfId="20400"/>
    <cellStyle name="Note 2 13 2 2" xfId="21209"/>
    <cellStyle name="Note 2 13 2 3" xfId="21864"/>
    <cellStyle name="Note 2 13 2 4" xfId="21498"/>
    <cellStyle name="Note 2 13 3" xfId="20401"/>
    <cellStyle name="Note 2 13 3 2" xfId="21208"/>
    <cellStyle name="Note 2 13 3 3" xfId="21865"/>
    <cellStyle name="Note 2 13 3 4" xfId="21497"/>
    <cellStyle name="Note 2 13 4" xfId="20402"/>
    <cellStyle name="Note 2 13 4 2" xfId="21207"/>
    <cellStyle name="Note 2 13 4 3" xfId="21866"/>
    <cellStyle name="Note 2 13 4 4" xfId="21496"/>
    <cellStyle name="Note 2 13 5" xfId="20403"/>
    <cellStyle name="Note 2 13 5 2" xfId="21206"/>
    <cellStyle name="Note 2 13 5 3" xfId="21867"/>
    <cellStyle name="Note 2 13 5 4" xfId="21495"/>
    <cellStyle name="Note 2 14" xfId="20404"/>
    <cellStyle name="Note 2 14 2" xfId="20405"/>
    <cellStyle name="Note 2 14 2 2" xfId="21204"/>
    <cellStyle name="Note 2 14 2 3" xfId="21869"/>
    <cellStyle name="Note 2 14 2 4" xfId="21493"/>
    <cellStyle name="Note 2 14 3" xfId="21205"/>
    <cellStyle name="Note 2 14 4" xfId="21868"/>
    <cellStyle name="Note 2 14 5" xfId="21494"/>
    <cellStyle name="Note 2 15" xfId="20406"/>
    <cellStyle name="Note 2 15 2" xfId="20407"/>
    <cellStyle name="Note 2 15 2 2" xfId="21203"/>
    <cellStyle name="Note 2 15 2 3" xfId="21870"/>
    <cellStyle name="Note 2 15 2 4" xfId="21492"/>
    <cellStyle name="Note 2 16" xfId="20408"/>
    <cellStyle name="Note 2 16 2" xfId="21202"/>
    <cellStyle name="Note 2 16 3" xfId="21871"/>
    <cellStyle name="Note 2 16 4" xfId="21491"/>
    <cellStyle name="Note 2 17" xfId="20409"/>
    <cellStyle name="Note 2 17 2" xfId="21201"/>
    <cellStyle name="Note 2 17 3" xfId="21872"/>
    <cellStyle name="Note 2 17 4" xfId="21490"/>
    <cellStyle name="Note 2 18" xfId="21222"/>
    <cellStyle name="Note 2 19" xfId="21851"/>
    <cellStyle name="Note 2 2" xfId="20410"/>
    <cellStyle name="Note 2 2 10" xfId="20411"/>
    <cellStyle name="Note 2 2 10 2" xfId="21199"/>
    <cellStyle name="Note 2 2 10 3" xfId="21874"/>
    <cellStyle name="Note 2 2 10 4" xfId="21488"/>
    <cellStyle name="Note 2 2 11" xfId="21200"/>
    <cellStyle name="Note 2 2 12" xfId="21873"/>
    <cellStyle name="Note 2 2 13" xfId="21489"/>
    <cellStyle name="Note 2 2 2" xfId="20412"/>
    <cellStyle name="Note 2 2 2 2" xfId="20413"/>
    <cellStyle name="Note 2 2 2 2 2" xfId="21197"/>
    <cellStyle name="Note 2 2 2 2 3" xfId="21876"/>
    <cellStyle name="Note 2 2 2 2 4" xfId="21486"/>
    <cellStyle name="Note 2 2 2 3" xfId="20414"/>
    <cellStyle name="Note 2 2 2 3 2" xfId="21196"/>
    <cellStyle name="Note 2 2 2 3 3" xfId="21877"/>
    <cellStyle name="Note 2 2 2 3 4" xfId="21485"/>
    <cellStyle name="Note 2 2 2 4" xfId="20415"/>
    <cellStyle name="Note 2 2 2 4 2" xfId="21195"/>
    <cellStyle name="Note 2 2 2 4 3" xfId="21878"/>
    <cellStyle name="Note 2 2 2 4 4" xfId="21484"/>
    <cellStyle name="Note 2 2 2 5" xfId="20416"/>
    <cellStyle name="Note 2 2 2 5 2" xfId="21194"/>
    <cellStyle name="Note 2 2 2 5 3" xfId="21879"/>
    <cellStyle name="Note 2 2 2 5 4" xfId="21483"/>
    <cellStyle name="Note 2 2 2 6" xfId="21198"/>
    <cellStyle name="Note 2 2 2 7" xfId="21875"/>
    <cellStyle name="Note 2 2 2 8" xfId="21487"/>
    <cellStyle name="Note 2 2 3" xfId="20417"/>
    <cellStyle name="Note 2 2 3 2" xfId="20418"/>
    <cellStyle name="Note 2 2 3 2 2" xfId="21193"/>
    <cellStyle name="Note 2 2 3 2 3" xfId="21880"/>
    <cellStyle name="Note 2 2 3 2 4" xfId="21482"/>
    <cellStyle name="Note 2 2 3 3" xfId="20419"/>
    <cellStyle name="Note 2 2 3 3 2" xfId="21192"/>
    <cellStyle name="Note 2 2 3 3 3" xfId="21881"/>
    <cellStyle name="Note 2 2 3 3 4" xfId="21481"/>
    <cellStyle name="Note 2 2 3 4" xfId="20420"/>
    <cellStyle name="Note 2 2 3 4 2" xfId="21191"/>
    <cellStyle name="Note 2 2 3 4 3" xfId="21882"/>
    <cellStyle name="Note 2 2 3 4 4" xfId="21480"/>
    <cellStyle name="Note 2 2 3 5" xfId="20421"/>
    <cellStyle name="Note 2 2 3 5 2" xfId="21190"/>
    <cellStyle name="Note 2 2 3 5 3" xfId="21883"/>
    <cellStyle name="Note 2 2 3 5 4" xfId="21479"/>
    <cellStyle name="Note 2 2 4" xfId="20422"/>
    <cellStyle name="Note 2 2 4 2" xfId="20423"/>
    <cellStyle name="Note 2 2 4 2 2" xfId="21188"/>
    <cellStyle name="Note 2 2 4 2 3" xfId="21885"/>
    <cellStyle name="Note 2 2 4 2 4" xfId="21477"/>
    <cellStyle name="Note 2 2 4 3" xfId="20424"/>
    <cellStyle name="Note 2 2 4 3 2" xfId="21187"/>
    <cellStyle name="Note 2 2 4 3 3" xfId="21886"/>
    <cellStyle name="Note 2 2 4 3 4" xfId="21476"/>
    <cellStyle name="Note 2 2 4 4" xfId="20425"/>
    <cellStyle name="Note 2 2 4 4 2" xfId="21186"/>
    <cellStyle name="Note 2 2 4 4 3" xfId="21887"/>
    <cellStyle name="Note 2 2 4 4 4" xfId="21475"/>
    <cellStyle name="Note 2 2 4 5" xfId="21189"/>
    <cellStyle name="Note 2 2 4 6" xfId="21884"/>
    <cellStyle name="Note 2 2 4 7" xfId="21478"/>
    <cellStyle name="Note 2 2 5" xfId="20426"/>
    <cellStyle name="Note 2 2 5 2" xfId="20427"/>
    <cellStyle name="Note 2 2 5 2 2" xfId="21184"/>
    <cellStyle name="Note 2 2 5 2 3" xfId="21889"/>
    <cellStyle name="Note 2 2 5 2 4" xfId="21473"/>
    <cellStyle name="Note 2 2 5 3" xfId="20428"/>
    <cellStyle name="Note 2 2 5 3 2" xfId="21183"/>
    <cellStyle name="Note 2 2 5 3 3" xfId="21890"/>
    <cellStyle name="Note 2 2 5 3 4" xfId="21472"/>
    <cellStyle name="Note 2 2 5 4" xfId="20429"/>
    <cellStyle name="Note 2 2 5 4 2" xfId="21182"/>
    <cellStyle name="Note 2 2 5 4 3" xfId="21891"/>
    <cellStyle name="Note 2 2 5 4 4" xfId="21471"/>
    <cellStyle name="Note 2 2 5 5" xfId="21185"/>
    <cellStyle name="Note 2 2 5 6" xfId="21888"/>
    <cellStyle name="Note 2 2 5 7" xfId="21474"/>
    <cellStyle name="Note 2 2 6" xfId="20430"/>
    <cellStyle name="Note 2 2 6 2" xfId="21181"/>
    <cellStyle name="Note 2 2 6 3" xfId="21892"/>
    <cellStyle name="Note 2 2 6 4" xfId="21470"/>
    <cellStyle name="Note 2 2 7" xfId="20431"/>
    <cellStyle name="Note 2 2 7 2" xfId="21180"/>
    <cellStyle name="Note 2 2 7 3" xfId="21893"/>
    <cellStyle name="Note 2 2 7 4" xfId="21469"/>
    <cellStyle name="Note 2 2 8" xfId="20432"/>
    <cellStyle name="Note 2 2 8 2" xfId="21179"/>
    <cellStyle name="Note 2 2 8 3" xfId="21894"/>
    <cellStyle name="Note 2 2 8 4" xfId="21468"/>
    <cellStyle name="Note 2 2 9" xfId="20433"/>
    <cellStyle name="Note 2 2 9 2" xfId="21178"/>
    <cellStyle name="Note 2 2 9 3" xfId="21895"/>
    <cellStyle name="Note 2 2 9 4" xfId="21467"/>
    <cellStyle name="Note 2 20" xfId="21511"/>
    <cellStyle name="Note 2 3" xfId="20434"/>
    <cellStyle name="Note 2 3 2" xfId="20435"/>
    <cellStyle name="Note 2 3 2 2" xfId="21177"/>
    <cellStyle name="Note 2 3 2 3" xfId="21896"/>
    <cellStyle name="Note 2 3 2 4" xfId="21466"/>
    <cellStyle name="Note 2 3 3" xfId="20436"/>
    <cellStyle name="Note 2 3 3 2" xfId="21176"/>
    <cellStyle name="Note 2 3 3 3" xfId="21897"/>
    <cellStyle name="Note 2 3 3 4" xfId="21465"/>
    <cellStyle name="Note 2 3 4" xfId="20437"/>
    <cellStyle name="Note 2 3 4 2" xfId="21175"/>
    <cellStyle name="Note 2 3 4 3" xfId="21898"/>
    <cellStyle name="Note 2 3 4 4" xfId="21464"/>
    <cellStyle name="Note 2 3 5" xfId="20438"/>
    <cellStyle name="Note 2 3 5 2" xfId="21174"/>
    <cellStyle name="Note 2 3 5 3" xfId="21899"/>
    <cellStyle name="Note 2 3 5 4" xfId="21463"/>
    <cellStyle name="Note 2 4" xfId="20439"/>
    <cellStyle name="Note 2 4 2" xfId="20440"/>
    <cellStyle name="Note 2 4 2 2" xfId="20441"/>
    <cellStyle name="Note 2 4 2 2 2" xfId="21173"/>
    <cellStyle name="Note 2 4 2 2 3" xfId="21900"/>
    <cellStyle name="Note 2 4 2 2 4" xfId="21462"/>
    <cellStyle name="Note 2 4 3" xfId="20442"/>
    <cellStyle name="Note 2 4 3 2" xfId="20443"/>
    <cellStyle name="Note 2 4 3 2 2" xfId="21172"/>
    <cellStyle name="Note 2 4 3 2 3" xfId="21901"/>
    <cellStyle name="Note 2 4 3 2 4" xfId="21461"/>
    <cellStyle name="Note 2 4 4" xfId="20444"/>
    <cellStyle name="Note 2 4 4 2" xfId="20445"/>
    <cellStyle name="Note 2 4 4 2 2" xfId="21171"/>
    <cellStyle name="Note 2 4 4 2 3" xfId="21902"/>
    <cellStyle name="Note 2 4 4 2 4" xfId="21460"/>
    <cellStyle name="Note 2 4 5" xfId="20446"/>
    <cellStyle name="Note 2 4 6" xfId="20447"/>
    <cellStyle name="Note 2 4 7" xfId="20448"/>
    <cellStyle name="Note 2 4 7 2" xfId="21170"/>
    <cellStyle name="Note 2 4 7 3" xfId="21903"/>
    <cellStyle name="Note 2 4 7 4" xfId="21459"/>
    <cellStyle name="Note 2 5" xfId="20449"/>
    <cellStyle name="Note 2 5 2" xfId="20450"/>
    <cellStyle name="Note 2 5 2 2" xfId="20451"/>
    <cellStyle name="Note 2 5 2 2 2" xfId="21169"/>
    <cellStyle name="Note 2 5 2 2 3" xfId="21904"/>
    <cellStyle name="Note 2 5 2 2 4" xfId="21458"/>
    <cellStyle name="Note 2 5 3" xfId="20452"/>
    <cellStyle name="Note 2 5 3 2" xfId="20453"/>
    <cellStyle name="Note 2 5 3 2 2" xfId="21168"/>
    <cellStyle name="Note 2 5 3 2 3" xfId="21905"/>
    <cellStyle name="Note 2 5 3 2 4" xfId="21457"/>
    <cellStyle name="Note 2 5 4" xfId="20454"/>
    <cellStyle name="Note 2 5 4 2" xfId="20455"/>
    <cellStyle name="Note 2 5 4 2 2" xfId="21167"/>
    <cellStyle name="Note 2 5 4 2 3" xfId="21906"/>
    <cellStyle name="Note 2 5 4 2 4" xfId="21456"/>
    <cellStyle name="Note 2 5 5" xfId="20456"/>
    <cellStyle name="Note 2 5 6" xfId="20457"/>
    <cellStyle name="Note 2 5 7" xfId="20458"/>
    <cellStyle name="Note 2 5 7 2" xfId="21166"/>
    <cellStyle name="Note 2 5 7 3" xfId="21907"/>
    <cellStyle name="Note 2 5 7 4" xfId="21455"/>
    <cellStyle name="Note 2 6" xfId="20459"/>
    <cellStyle name="Note 2 6 2" xfId="20460"/>
    <cellStyle name="Note 2 6 2 2" xfId="20461"/>
    <cellStyle name="Note 2 6 2 2 2" xfId="21165"/>
    <cellStyle name="Note 2 6 2 2 3" xfId="21908"/>
    <cellStyle name="Note 2 6 2 2 4" xfId="21454"/>
    <cellStyle name="Note 2 6 3" xfId="20462"/>
    <cellStyle name="Note 2 6 3 2" xfId="20463"/>
    <cellStyle name="Note 2 6 3 2 2" xfId="21164"/>
    <cellStyle name="Note 2 6 3 2 3" xfId="21909"/>
    <cellStyle name="Note 2 6 3 2 4" xfId="21453"/>
    <cellStyle name="Note 2 6 4" xfId="20464"/>
    <cellStyle name="Note 2 6 4 2" xfId="20465"/>
    <cellStyle name="Note 2 6 4 2 2" xfId="21163"/>
    <cellStyle name="Note 2 6 4 2 3" xfId="21910"/>
    <cellStyle name="Note 2 6 4 2 4" xfId="21452"/>
    <cellStyle name="Note 2 6 5" xfId="20466"/>
    <cellStyle name="Note 2 6 6" xfId="20467"/>
    <cellStyle name="Note 2 6 7" xfId="20468"/>
    <cellStyle name="Note 2 6 7 2" xfId="21162"/>
    <cellStyle name="Note 2 6 7 3" xfId="21911"/>
    <cellStyle name="Note 2 6 7 4" xfId="21451"/>
    <cellStyle name="Note 2 7" xfId="20469"/>
    <cellStyle name="Note 2 7 2" xfId="20470"/>
    <cellStyle name="Note 2 7 2 2" xfId="20471"/>
    <cellStyle name="Note 2 7 2 2 2" xfId="21161"/>
    <cellStyle name="Note 2 7 2 2 3" xfId="21912"/>
    <cellStyle name="Note 2 7 2 2 4" xfId="21450"/>
    <cellStyle name="Note 2 7 3" xfId="20472"/>
    <cellStyle name="Note 2 7 3 2" xfId="20473"/>
    <cellStyle name="Note 2 7 3 2 2" xfId="21160"/>
    <cellStyle name="Note 2 7 3 2 3" xfId="21913"/>
    <cellStyle name="Note 2 7 3 2 4" xfId="21449"/>
    <cellStyle name="Note 2 7 4" xfId="20474"/>
    <cellStyle name="Note 2 7 4 2" xfId="20475"/>
    <cellStyle name="Note 2 7 4 2 2" xfId="21159"/>
    <cellStyle name="Note 2 7 4 2 3" xfId="21914"/>
    <cellStyle name="Note 2 7 4 2 4" xfId="21448"/>
    <cellStyle name="Note 2 7 5" xfId="20476"/>
    <cellStyle name="Note 2 7 6" xfId="20477"/>
    <cellStyle name="Note 2 7 7" xfId="20478"/>
    <cellStyle name="Note 2 7 7 2" xfId="21158"/>
    <cellStyle name="Note 2 7 7 3" xfId="21915"/>
    <cellStyle name="Note 2 7 7 4" xfId="21447"/>
    <cellStyle name="Note 2 8" xfId="20479"/>
    <cellStyle name="Note 2 8 2" xfId="20480"/>
    <cellStyle name="Note 2 8 2 2" xfId="21157"/>
    <cellStyle name="Note 2 8 2 3" xfId="21916"/>
    <cellStyle name="Note 2 8 2 4" xfId="21446"/>
    <cellStyle name="Note 2 8 3" xfId="20481"/>
    <cellStyle name="Note 2 8 3 2" xfId="21156"/>
    <cellStyle name="Note 2 8 3 3" xfId="21917"/>
    <cellStyle name="Note 2 8 3 4" xfId="21445"/>
    <cellStyle name="Note 2 8 4" xfId="20482"/>
    <cellStyle name="Note 2 8 4 2" xfId="21155"/>
    <cellStyle name="Note 2 8 4 3" xfId="21918"/>
    <cellStyle name="Note 2 8 4 4" xfId="21444"/>
    <cellStyle name="Note 2 8 5" xfId="20483"/>
    <cellStyle name="Note 2 8 5 2" xfId="21154"/>
    <cellStyle name="Note 2 8 5 3" xfId="21919"/>
    <cellStyle name="Note 2 8 5 4" xfId="21443"/>
    <cellStyle name="Note 2 9" xfId="20484"/>
    <cellStyle name="Note 2 9 2" xfId="20485"/>
    <cellStyle name="Note 2 9 2 2" xfId="21153"/>
    <cellStyle name="Note 2 9 2 3" xfId="21920"/>
    <cellStyle name="Note 2 9 2 4" xfId="21442"/>
    <cellStyle name="Note 2 9 3" xfId="20486"/>
    <cellStyle name="Note 2 9 3 2" xfId="21152"/>
    <cellStyle name="Note 2 9 3 3" xfId="21921"/>
    <cellStyle name="Note 2 9 3 4" xfId="21441"/>
    <cellStyle name="Note 2 9 4" xfId="20487"/>
    <cellStyle name="Note 2 9 4 2" xfId="21151"/>
    <cellStyle name="Note 2 9 4 3" xfId="21922"/>
    <cellStyle name="Note 2 9 4 4" xfId="21440"/>
    <cellStyle name="Note 2 9 5" xfId="20488"/>
    <cellStyle name="Note 2 9 5 2" xfId="21150"/>
    <cellStyle name="Note 2 9 5 3" xfId="21923"/>
    <cellStyle name="Note 2 9 5 4" xfId="21439"/>
    <cellStyle name="Note 3 2" xfId="20489"/>
    <cellStyle name="Note 3 2 2" xfId="20490"/>
    <cellStyle name="Note 3 2 2 2" xfId="21148"/>
    <cellStyle name="Note 3 2 2 3" xfId="21925"/>
    <cellStyle name="Note 3 2 2 4" xfId="21437"/>
    <cellStyle name="Note 3 2 3" xfId="20491"/>
    <cellStyle name="Note 3 2 4" xfId="21149"/>
    <cellStyle name="Note 3 2 5" xfId="21924"/>
    <cellStyle name="Note 3 2 6" xfId="21438"/>
    <cellStyle name="Note 3 3" xfId="20492"/>
    <cellStyle name="Note 3 3 2" xfId="20493"/>
    <cellStyle name="Note 3 3 3" xfId="21147"/>
    <cellStyle name="Note 3 3 4" xfId="21926"/>
    <cellStyle name="Note 3 3 5" xfId="21436"/>
    <cellStyle name="Note 3 4" xfId="20494"/>
    <cellStyle name="Note 3 4 2" xfId="21146"/>
    <cellStyle name="Note 3 4 3" xfId="21927"/>
    <cellStyle name="Note 3 4 4" xfId="21435"/>
    <cellStyle name="Note 3 5" xfId="20495"/>
    <cellStyle name="Note 4 2" xfId="20496"/>
    <cellStyle name="Note 4 2 2" xfId="20497"/>
    <cellStyle name="Note 4 2 2 2" xfId="21144"/>
    <cellStyle name="Note 4 2 2 3" xfId="21929"/>
    <cellStyle name="Note 4 2 2 4" xfId="21433"/>
    <cellStyle name="Note 4 2 3" xfId="20498"/>
    <cellStyle name="Note 4 2 4" xfId="21145"/>
    <cellStyle name="Note 4 2 5" xfId="21928"/>
    <cellStyle name="Note 4 2 6" xfId="21434"/>
    <cellStyle name="Note 4 3" xfId="20499"/>
    <cellStyle name="Note 4 4" xfId="20500"/>
    <cellStyle name="Note 4 4 2" xfId="21143"/>
    <cellStyle name="Note 4 4 3" xfId="21930"/>
    <cellStyle name="Note 4 4 4" xfId="21432"/>
    <cellStyle name="Note 4 5" xfId="20501"/>
    <cellStyle name="Note 5" xfId="20502"/>
    <cellStyle name="Note 5 2" xfId="20503"/>
    <cellStyle name="Note 5 2 2" xfId="20504"/>
    <cellStyle name="Note 5 2 3" xfId="21141"/>
    <cellStyle name="Note 5 2 4" xfId="21932"/>
    <cellStyle name="Note 5 2 5" xfId="21430"/>
    <cellStyle name="Note 5 3" xfId="20505"/>
    <cellStyle name="Note 5 3 2" xfId="20506"/>
    <cellStyle name="Note 5 3 3" xfId="21140"/>
    <cellStyle name="Note 5 3 4" xfId="21933"/>
    <cellStyle name="Note 5 3 5" xfId="21429"/>
    <cellStyle name="Note 5 4" xfId="20507"/>
    <cellStyle name="Note 5 4 2" xfId="21139"/>
    <cellStyle name="Note 5 4 3" xfId="21934"/>
    <cellStyle name="Note 5 4 4" xfId="21428"/>
    <cellStyle name="Note 5 5" xfId="20508"/>
    <cellStyle name="Note 5 6" xfId="21142"/>
    <cellStyle name="Note 5 7" xfId="21931"/>
    <cellStyle name="Note 5 8" xfId="21431"/>
    <cellStyle name="Note 6" xfId="20509"/>
    <cellStyle name="Note 6 2" xfId="20510"/>
    <cellStyle name="Note 6 2 2" xfId="20511"/>
    <cellStyle name="Note 6 2 3" xfId="21137"/>
    <cellStyle name="Note 6 2 4" xfId="21936"/>
    <cellStyle name="Note 6 2 5" xfId="21426"/>
    <cellStyle name="Note 6 3" xfId="20512"/>
    <cellStyle name="Note 6 4" xfId="20513"/>
    <cellStyle name="Note 6 5" xfId="21138"/>
    <cellStyle name="Note 6 6" xfId="21935"/>
    <cellStyle name="Note 6 7" xfId="21427"/>
    <cellStyle name="Note 7" xfId="20514"/>
    <cellStyle name="Note 7 2" xfId="21136"/>
    <cellStyle name="Note 7 3" xfId="21937"/>
    <cellStyle name="Note 7 4" xfId="21425"/>
    <cellStyle name="Note 8" xfId="20515"/>
    <cellStyle name="Note 8 2" xfId="20516"/>
    <cellStyle name="Note 8 2 2" xfId="21134"/>
    <cellStyle name="Note 8 2 3" xfId="21939"/>
    <cellStyle name="Note 8 2 4" xfId="21423"/>
    <cellStyle name="Note 8 3" xfId="21135"/>
    <cellStyle name="Note 8 4" xfId="21938"/>
    <cellStyle name="Note 8 5" xfId="21424"/>
    <cellStyle name="Note 9" xfId="20517"/>
    <cellStyle name="Note 9 2" xfId="21133"/>
    <cellStyle name="Note 9 3" xfId="21940"/>
    <cellStyle name="Note 9 4" xfId="21422"/>
    <cellStyle name="Ôèíàíñîâûé [0]_Ëèñò1" xfId="20518"/>
    <cellStyle name="Ôèíàíñîâûé_Ëèñò1" xfId="20519"/>
    <cellStyle name="Option" xfId="20520"/>
    <cellStyle name="Option 2" xfId="20521"/>
    <cellStyle name="Option 3" xfId="20522"/>
    <cellStyle name="Option 4" xfId="20523"/>
    <cellStyle name="optionalExposure" xfId="20524"/>
    <cellStyle name="optionalExposure 2" xfId="21132"/>
    <cellStyle name="OptionHeading" xfId="20525"/>
    <cellStyle name="OptionHeading 2" xfId="20526"/>
    <cellStyle name="OptionHeading 3" xfId="20527"/>
    <cellStyle name="Output 2" xfId="20528"/>
    <cellStyle name="Output 2 10" xfId="20529"/>
    <cellStyle name="Output 2 10 2" xfId="20530"/>
    <cellStyle name="Output 2 10 2 2" xfId="21130"/>
    <cellStyle name="Output 2 10 2 3" xfId="21942"/>
    <cellStyle name="Output 2 10 2 4" xfId="21420"/>
    <cellStyle name="Output 2 10 3" xfId="20531"/>
    <cellStyle name="Output 2 10 3 2" xfId="21129"/>
    <cellStyle name="Output 2 10 3 3" xfId="21943"/>
    <cellStyle name="Output 2 10 3 4" xfId="21419"/>
    <cellStyle name="Output 2 10 4" xfId="20532"/>
    <cellStyle name="Output 2 10 4 2" xfId="21128"/>
    <cellStyle name="Output 2 10 4 3" xfId="21944"/>
    <cellStyle name="Output 2 10 4 4" xfId="21418"/>
    <cellStyle name="Output 2 10 5" xfId="20533"/>
    <cellStyle name="Output 2 10 5 2" xfId="21127"/>
    <cellStyle name="Output 2 10 5 3" xfId="21945"/>
    <cellStyle name="Output 2 10 5 4" xfId="21417"/>
    <cellStyle name="Output 2 11" xfId="20534"/>
    <cellStyle name="Output 2 11 2" xfId="20535"/>
    <cellStyle name="Output 2 11 2 2" xfId="21125"/>
    <cellStyle name="Output 2 11 2 3" xfId="21947"/>
    <cellStyle name="Output 2 11 2 4" xfId="21415"/>
    <cellStyle name="Output 2 11 3" xfId="20536"/>
    <cellStyle name="Output 2 11 3 2" xfId="21124"/>
    <cellStyle name="Output 2 11 3 3" xfId="21948"/>
    <cellStyle name="Output 2 11 3 4" xfId="22109"/>
    <cellStyle name="Output 2 11 4" xfId="20537"/>
    <cellStyle name="Output 2 11 4 2" xfId="21123"/>
    <cellStyle name="Output 2 11 4 3" xfId="21949"/>
    <cellStyle name="Output 2 11 4 4" xfId="21414"/>
    <cellStyle name="Output 2 11 5" xfId="20538"/>
    <cellStyle name="Output 2 11 5 2" xfId="21122"/>
    <cellStyle name="Output 2 11 5 3" xfId="21950"/>
    <cellStyle name="Output 2 11 5 4" xfId="22110"/>
    <cellStyle name="Output 2 11 6" xfId="21126"/>
    <cellStyle name="Output 2 11 7" xfId="21946"/>
    <cellStyle name="Output 2 11 8" xfId="21416"/>
    <cellStyle name="Output 2 12" xfId="20539"/>
    <cellStyle name="Output 2 12 2" xfId="20540"/>
    <cellStyle name="Output 2 12 2 2" xfId="21120"/>
    <cellStyle name="Output 2 12 2 3" xfId="21952"/>
    <cellStyle name="Output 2 12 2 4" xfId="22112"/>
    <cellStyle name="Output 2 12 3" xfId="20541"/>
    <cellStyle name="Output 2 12 3 2" xfId="21119"/>
    <cellStyle name="Output 2 12 3 3" xfId="21953"/>
    <cellStyle name="Output 2 12 3 4" xfId="22113"/>
    <cellStyle name="Output 2 12 4" xfId="20542"/>
    <cellStyle name="Output 2 12 4 2" xfId="21118"/>
    <cellStyle name="Output 2 12 4 3" xfId="21954"/>
    <cellStyle name="Output 2 12 4 4" xfId="22114"/>
    <cellStyle name="Output 2 12 5" xfId="20543"/>
    <cellStyle name="Output 2 12 5 2" xfId="21117"/>
    <cellStyle name="Output 2 12 5 3" xfId="21955"/>
    <cellStyle name="Output 2 12 5 4" xfId="22115"/>
    <cellStyle name="Output 2 12 6" xfId="21121"/>
    <cellStyle name="Output 2 12 7" xfId="21951"/>
    <cellStyle name="Output 2 12 8" xfId="22111"/>
    <cellStyle name="Output 2 13" xfId="20544"/>
    <cellStyle name="Output 2 13 2" xfId="20545"/>
    <cellStyle name="Output 2 13 2 2" xfId="21115"/>
    <cellStyle name="Output 2 13 2 3" xfId="21957"/>
    <cellStyle name="Output 2 13 2 4" xfId="22117"/>
    <cellStyle name="Output 2 13 3" xfId="20546"/>
    <cellStyle name="Output 2 13 3 2" xfId="21114"/>
    <cellStyle name="Output 2 13 3 3" xfId="21958"/>
    <cellStyle name="Output 2 13 3 4" xfId="22118"/>
    <cellStyle name="Output 2 13 4" xfId="20547"/>
    <cellStyle name="Output 2 13 4 2" xfId="21113"/>
    <cellStyle name="Output 2 13 4 3" xfId="21959"/>
    <cellStyle name="Output 2 13 4 4" xfId="22119"/>
    <cellStyle name="Output 2 13 5" xfId="21116"/>
    <cellStyle name="Output 2 13 6" xfId="21956"/>
    <cellStyle name="Output 2 13 7" xfId="22116"/>
    <cellStyle name="Output 2 14" xfId="20548"/>
    <cellStyle name="Output 2 14 2" xfId="21112"/>
    <cellStyle name="Output 2 14 3" xfId="21960"/>
    <cellStyle name="Output 2 14 4" xfId="22120"/>
    <cellStyle name="Output 2 15" xfId="20549"/>
    <cellStyle name="Output 2 15 2" xfId="21111"/>
    <cellStyle name="Output 2 15 3" xfId="21961"/>
    <cellStyle name="Output 2 15 4" xfId="22121"/>
    <cellStyle name="Output 2 16" xfId="20550"/>
    <cellStyle name="Output 2 16 2" xfId="21110"/>
    <cellStyle name="Output 2 16 3" xfId="21962"/>
    <cellStyle name="Output 2 16 4" xfId="22122"/>
    <cellStyle name="Output 2 17" xfId="21131"/>
    <cellStyle name="Output 2 18" xfId="21941"/>
    <cellStyle name="Output 2 19" xfId="21421"/>
    <cellStyle name="Output 2 2" xfId="20551"/>
    <cellStyle name="Output 2 2 10" xfId="21109"/>
    <cellStyle name="Output 2 2 11" xfId="21963"/>
    <cellStyle name="Output 2 2 12" xfId="22123"/>
    <cellStyle name="Output 2 2 2" xfId="20552"/>
    <cellStyle name="Output 2 2 2 2" xfId="20553"/>
    <cellStyle name="Output 2 2 2 2 2" xfId="21107"/>
    <cellStyle name="Output 2 2 2 2 3" xfId="21965"/>
    <cellStyle name="Output 2 2 2 2 4" xfId="22125"/>
    <cellStyle name="Output 2 2 2 3" xfId="20554"/>
    <cellStyle name="Output 2 2 2 3 2" xfId="21106"/>
    <cellStyle name="Output 2 2 2 3 3" xfId="21966"/>
    <cellStyle name="Output 2 2 2 3 4" xfId="22126"/>
    <cellStyle name="Output 2 2 2 4" xfId="20555"/>
    <cellStyle name="Output 2 2 2 4 2" xfId="21105"/>
    <cellStyle name="Output 2 2 2 4 3" xfId="21967"/>
    <cellStyle name="Output 2 2 2 4 4" xfId="22127"/>
    <cellStyle name="Output 2 2 2 5" xfId="21108"/>
    <cellStyle name="Output 2 2 2 6" xfId="21964"/>
    <cellStyle name="Output 2 2 2 7" xfId="22124"/>
    <cellStyle name="Output 2 2 3" xfId="20556"/>
    <cellStyle name="Output 2 2 3 2" xfId="20557"/>
    <cellStyle name="Output 2 2 3 2 2" xfId="21103"/>
    <cellStyle name="Output 2 2 3 2 3" xfId="21969"/>
    <cellStyle name="Output 2 2 3 2 4" xfId="22129"/>
    <cellStyle name="Output 2 2 3 3" xfId="20558"/>
    <cellStyle name="Output 2 2 3 3 2" xfId="21102"/>
    <cellStyle name="Output 2 2 3 3 3" xfId="21970"/>
    <cellStyle name="Output 2 2 3 3 4" xfId="22130"/>
    <cellStyle name="Output 2 2 3 4" xfId="20559"/>
    <cellStyle name="Output 2 2 3 4 2" xfId="21101"/>
    <cellStyle name="Output 2 2 3 4 3" xfId="21971"/>
    <cellStyle name="Output 2 2 3 4 4" xfId="22131"/>
    <cellStyle name="Output 2 2 3 5" xfId="21104"/>
    <cellStyle name="Output 2 2 3 6" xfId="21968"/>
    <cellStyle name="Output 2 2 3 7" xfId="22128"/>
    <cellStyle name="Output 2 2 4" xfId="20560"/>
    <cellStyle name="Output 2 2 4 2" xfId="20561"/>
    <cellStyle name="Output 2 2 4 2 2" xfId="21099"/>
    <cellStyle name="Output 2 2 4 2 3" xfId="21973"/>
    <cellStyle name="Output 2 2 4 2 4" xfId="22133"/>
    <cellStyle name="Output 2 2 4 3" xfId="20562"/>
    <cellStyle name="Output 2 2 4 3 2" xfId="21098"/>
    <cellStyle name="Output 2 2 4 3 3" xfId="21974"/>
    <cellStyle name="Output 2 2 4 3 4" xfId="22134"/>
    <cellStyle name="Output 2 2 4 4" xfId="20563"/>
    <cellStyle name="Output 2 2 4 4 2" xfId="21097"/>
    <cellStyle name="Output 2 2 4 4 3" xfId="21975"/>
    <cellStyle name="Output 2 2 4 4 4" xfId="22135"/>
    <cellStyle name="Output 2 2 4 5" xfId="21100"/>
    <cellStyle name="Output 2 2 4 6" xfId="21972"/>
    <cellStyle name="Output 2 2 4 7" xfId="22132"/>
    <cellStyle name="Output 2 2 5" xfId="20564"/>
    <cellStyle name="Output 2 2 5 2" xfId="20565"/>
    <cellStyle name="Output 2 2 5 2 2" xfId="21095"/>
    <cellStyle name="Output 2 2 5 2 3" xfId="21977"/>
    <cellStyle name="Output 2 2 5 2 4" xfId="22137"/>
    <cellStyle name="Output 2 2 5 3" xfId="20566"/>
    <cellStyle name="Output 2 2 5 3 2" xfId="21094"/>
    <cellStyle name="Output 2 2 5 3 3" xfId="21978"/>
    <cellStyle name="Output 2 2 5 3 4" xfId="22138"/>
    <cellStyle name="Output 2 2 5 4" xfId="20567"/>
    <cellStyle name="Output 2 2 5 4 2" xfId="21093"/>
    <cellStyle name="Output 2 2 5 4 3" xfId="21979"/>
    <cellStyle name="Output 2 2 5 4 4" xfId="22139"/>
    <cellStyle name="Output 2 2 5 5" xfId="21096"/>
    <cellStyle name="Output 2 2 5 6" xfId="21976"/>
    <cellStyle name="Output 2 2 5 7" xfId="22136"/>
    <cellStyle name="Output 2 2 6" xfId="20568"/>
    <cellStyle name="Output 2 2 6 2" xfId="21092"/>
    <cellStyle name="Output 2 2 6 3" xfId="21980"/>
    <cellStyle name="Output 2 2 6 4" xfId="22140"/>
    <cellStyle name="Output 2 2 7" xfId="20569"/>
    <cellStyle name="Output 2 2 7 2" xfId="21091"/>
    <cellStyle name="Output 2 2 7 3" xfId="21981"/>
    <cellStyle name="Output 2 2 7 4" xfId="22141"/>
    <cellStyle name="Output 2 2 8" xfId="20570"/>
    <cellStyle name="Output 2 2 8 2" xfId="21090"/>
    <cellStyle name="Output 2 2 8 3" xfId="21982"/>
    <cellStyle name="Output 2 2 8 4" xfId="22142"/>
    <cellStyle name="Output 2 2 9" xfId="20571"/>
    <cellStyle name="Output 2 2 9 2" xfId="21089"/>
    <cellStyle name="Output 2 2 9 3" xfId="21983"/>
    <cellStyle name="Output 2 2 9 4" xfId="22143"/>
    <cellStyle name="Output 2 3" xfId="20572"/>
    <cellStyle name="Output 2 3 2" xfId="20573"/>
    <cellStyle name="Output 2 3 2 2" xfId="21088"/>
    <cellStyle name="Output 2 3 2 3" xfId="21984"/>
    <cellStyle name="Output 2 3 2 4" xfId="22144"/>
    <cellStyle name="Output 2 3 3" xfId="20574"/>
    <cellStyle name="Output 2 3 3 2" xfId="21087"/>
    <cellStyle name="Output 2 3 3 3" xfId="21985"/>
    <cellStyle name="Output 2 3 3 4" xfId="22145"/>
    <cellStyle name="Output 2 3 4" xfId="20575"/>
    <cellStyle name="Output 2 3 4 2" xfId="21086"/>
    <cellStyle name="Output 2 3 4 3" xfId="21986"/>
    <cellStyle name="Output 2 3 4 4" xfId="22146"/>
    <cellStyle name="Output 2 3 5" xfId="20576"/>
    <cellStyle name="Output 2 3 5 2" xfId="21085"/>
    <cellStyle name="Output 2 3 5 3" xfId="21987"/>
    <cellStyle name="Output 2 3 5 4" xfId="22147"/>
    <cellStyle name="Output 2 4" xfId="20577"/>
    <cellStyle name="Output 2 4 2" xfId="20578"/>
    <cellStyle name="Output 2 4 2 2" xfId="21084"/>
    <cellStyle name="Output 2 4 2 3" xfId="21988"/>
    <cellStyle name="Output 2 4 2 4" xfId="22148"/>
    <cellStyle name="Output 2 4 3" xfId="20579"/>
    <cellStyle name="Output 2 4 3 2" xfId="21083"/>
    <cellStyle name="Output 2 4 3 3" xfId="21989"/>
    <cellStyle name="Output 2 4 3 4" xfId="22149"/>
    <cellStyle name="Output 2 4 4" xfId="20580"/>
    <cellStyle name="Output 2 4 4 2" xfId="21082"/>
    <cellStyle name="Output 2 4 4 3" xfId="21990"/>
    <cellStyle name="Output 2 4 4 4" xfId="22150"/>
    <cellStyle name="Output 2 4 5" xfId="20581"/>
    <cellStyle name="Output 2 4 5 2" xfId="21081"/>
    <cellStyle name="Output 2 4 5 3" xfId="21991"/>
    <cellStyle name="Output 2 4 5 4" xfId="22151"/>
    <cellStyle name="Output 2 5" xfId="20582"/>
    <cellStyle name="Output 2 5 2" xfId="20583"/>
    <cellStyle name="Output 2 5 2 2" xfId="21080"/>
    <cellStyle name="Output 2 5 2 3" xfId="21992"/>
    <cellStyle name="Output 2 5 2 4" xfId="22152"/>
    <cellStyle name="Output 2 5 3" xfId="20584"/>
    <cellStyle name="Output 2 5 3 2" xfId="21079"/>
    <cellStyle name="Output 2 5 3 3" xfId="21993"/>
    <cellStyle name="Output 2 5 3 4" xfId="22153"/>
    <cellStyle name="Output 2 5 4" xfId="20585"/>
    <cellStyle name="Output 2 5 4 2" xfId="21078"/>
    <cellStyle name="Output 2 5 4 3" xfId="21994"/>
    <cellStyle name="Output 2 5 4 4" xfId="22154"/>
    <cellStyle name="Output 2 5 5" xfId="20586"/>
    <cellStyle name="Output 2 5 5 2" xfId="21077"/>
    <cellStyle name="Output 2 5 5 3" xfId="21995"/>
    <cellStyle name="Output 2 5 5 4" xfId="22155"/>
    <cellStyle name="Output 2 6" xfId="20587"/>
    <cellStyle name="Output 2 6 2" xfId="20588"/>
    <cellStyle name="Output 2 6 2 2" xfId="21076"/>
    <cellStyle name="Output 2 6 2 3" xfId="21996"/>
    <cellStyle name="Output 2 6 2 4" xfId="22156"/>
    <cellStyle name="Output 2 6 3" xfId="20589"/>
    <cellStyle name="Output 2 6 3 2" xfId="21075"/>
    <cellStyle name="Output 2 6 3 3" xfId="21997"/>
    <cellStyle name="Output 2 6 3 4" xfId="22157"/>
    <cellStyle name="Output 2 6 4" xfId="20590"/>
    <cellStyle name="Output 2 6 4 2" xfId="21074"/>
    <cellStyle name="Output 2 6 4 3" xfId="21998"/>
    <cellStyle name="Output 2 6 4 4" xfId="22158"/>
    <cellStyle name="Output 2 6 5" xfId="20591"/>
    <cellStyle name="Output 2 6 5 2" xfId="21073"/>
    <cellStyle name="Output 2 6 5 3" xfId="21999"/>
    <cellStyle name="Output 2 6 5 4" xfId="22159"/>
    <cellStyle name="Output 2 7" xfId="20592"/>
    <cellStyle name="Output 2 7 2" xfId="20593"/>
    <cellStyle name="Output 2 7 2 2" xfId="21072"/>
    <cellStyle name="Output 2 7 2 3" xfId="22000"/>
    <cellStyle name="Output 2 7 2 4" xfId="22160"/>
    <cellStyle name="Output 2 7 3" xfId="20594"/>
    <cellStyle name="Output 2 7 3 2" xfId="21071"/>
    <cellStyle name="Output 2 7 3 3" xfId="22001"/>
    <cellStyle name="Output 2 7 3 4" xfId="22161"/>
    <cellStyle name="Output 2 7 4" xfId="20595"/>
    <cellStyle name="Output 2 7 4 2" xfId="21070"/>
    <cellStyle name="Output 2 7 4 3" xfId="22002"/>
    <cellStyle name="Output 2 7 4 4" xfId="22162"/>
    <cellStyle name="Output 2 7 5" xfId="20596"/>
    <cellStyle name="Output 2 7 5 2" xfId="21069"/>
    <cellStyle name="Output 2 7 5 3" xfId="22003"/>
    <cellStyle name="Output 2 7 5 4" xfId="22163"/>
    <cellStyle name="Output 2 8" xfId="20597"/>
    <cellStyle name="Output 2 8 2" xfId="20598"/>
    <cellStyle name="Output 2 8 2 2" xfId="21068"/>
    <cellStyle name="Output 2 8 2 3" xfId="22004"/>
    <cellStyle name="Output 2 8 2 4" xfId="22164"/>
    <cellStyle name="Output 2 8 3" xfId="20599"/>
    <cellStyle name="Output 2 8 3 2" xfId="21067"/>
    <cellStyle name="Output 2 8 3 3" xfId="22005"/>
    <cellStyle name="Output 2 8 3 4" xfId="22165"/>
    <cellStyle name="Output 2 8 4" xfId="20600"/>
    <cellStyle name="Output 2 8 4 2" xfId="21066"/>
    <cellStyle name="Output 2 8 4 3" xfId="22006"/>
    <cellStyle name="Output 2 8 4 4" xfId="22166"/>
    <cellStyle name="Output 2 8 5" xfId="20601"/>
    <cellStyle name="Output 2 8 5 2" xfId="21065"/>
    <cellStyle name="Output 2 8 5 3" xfId="22007"/>
    <cellStyle name="Output 2 8 5 4" xfId="22167"/>
    <cellStyle name="Output 2 9" xfId="20602"/>
    <cellStyle name="Output 2 9 2" xfId="20603"/>
    <cellStyle name="Output 2 9 2 2" xfId="21064"/>
    <cellStyle name="Output 2 9 2 3" xfId="22008"/>
    <cellStyle name="Output 2 9 2 4" xfId="22168"/>
    <cellStyle name="Output 2 9 3" xfId="20604"/>
    <cellStyle name="Output 2 9 3 2" xfId="21063"/>
    <cellStyle name="Output 2 9 3 3" xfId="22009"/>
    <cellStyle name="Output 2 9 3 4" xfId="22169"/>
    <cellStyle name="Output 2 9 4" xfId="20605"/>
    <cellStyle name="Output 2 9 4 2" xfId="21062"/>
    <cellStyle name="Output 2 9 4 3" xfId="22010"/>
    <cellStyle name="Output 2 9 4 4" xfId="22170"/>
    <cellStyle name="Output 2 9 5" xfId="20606"/>
    <cellStyle name="Output 2 9 5 2" xfId="21061"/>
    <cellStyle name="Output 2 9 5 3" xfId="22011"/>
    <cellStyle name="Output 2 9 5 4" xfId="22171"/>
    <cellStyle name="Output 3" xfId="20607"/>
    <cellStyle name="Output 3 2" xfId="20608"/>
    <cellStyle name="Output 3 2 2" xfId="21059"/>
    <cellStyle name="Output 3 2 3" xfId="22013"/>
    <cellStyle name="Output 3 2 4" xfId="22173"/>
    <cellStyle name="Output 3 3" xfId="20609"/>
    <cellStyle name="Output 3 3 2" xfId="21058"/>
    <cellStyle name="Output 3 3 3" xfId="22014"/>
    <cellStyle name="Output 3 3 4" xfId="22174"/>
    <cellStyle name="Output 3 4" xfId="21060"/>
    <cellStyle name="Output 3 5" xfId="22012"/>
    <cellStyle name="Output 3 6" xfId="22172"/>
    <cellStyle name="Output 4" xfId="20610"/>
    <cellStyle name="Output 4 2" xfId="20611"/>
    <cellStyle name="Output 4 2 2" xfId="21056"/>
    <cellStyle name="Output 4 2 3" xfId="22016"/>
    <cellStyle name="Output 4 2 4" xfId="22176"/>
    <cellStyle name="Output 4 3" xfId="20612"/>
    <cellStyle name="Output 4 3 2" xfId="21055"/>
    <cellStyle name="Output 4 3 3" xfId="22017"/>
    <cellStyle name="Output 4 3 4" xfId="22177"/>
    <cellStyle name="Output 4 4" xfId="21057"/>
    <cellStyle name="Output 4 5" xfId="22015"/>
    <cellStyle name="Output 4 6" xfId="22175"/>
    <cellStyle name="Output 5" xfId="20613"/>
    <cellStyle name="Output 5 2" xfId="20614"/>
    <cellStyle name="Output 5 2 2" xfId="21053"/>
    <cellStyle name="Output 5 2 3" xfId="22019"/>
    <cellStyle name="Output 5 2 4" xfId="22179"/>
    <cellStyle name="Output 5 3" xfId="20615"/>
    <cellStyle name="Output 5 3 2" xfId="21052"/>
    <cellStyle name="Output 5 3 3" xfId="22020"/>
    <cellStyle name="Output 5 3 4" xfId="22180"/>
    <cellStyle name="Output 5 4" xfId="21054"/>
    <cellStyle name="Output 5 5" xfId="22018"/>
    <cellStyle name="Output 5 6" xfId="22178"/>
    <cellStyle name="Output 6" xfId="20616"/>
    <cellStyle name="Output 6 2" xfId="20617"/>
    <cellStyle name="Output 6 2 2" xfId="21050"/>
    <cellStyle name="Output 6 2 3" xfId="22022"/>
    <cellStyle name="Output 6 2 4" xfId="22182"/>
    <cellStyle name="Output 6 3" xfId="20618"/>
    <cellStyle name="Output 6 3 2" xfId="21049"/>
    <cellStyle name="Output 6 3 3" xfId="22023"/>
    <cellStyle name="Output 6 3 4" xfId="22183"/>
    <cellStyle name="Output 6 4" xfId="21051"/>
    <cellStyle name="Output 6 5" xfId="22021"/>
    <cellStyle name="Output 6 6" xfId="22181"/>
    <cellStyle name="Output 7" xfId="20619"/>
    <cellStyle name="Output 7 2" xfId="21048"/>
    <cellStyle name="Output 7 3" xfId="22024"/>
    <cellStyle name="Output 7 4" xfId="22184"/>
    <cellStyle name="Percen - Style1" xfId="20620"/>
    <cellStyle name="Percent" xfId="20961" builtinId="5"/>
    <cellStyle name="Percent [0]" xfId="20621"/>
    <cellStyle name="Percent [00]" xfId="20622"/>
    <cellStyle name="Percent 10" xfId="20623"/>
    <cellStyle name="Percent 10 2" xfId="20624"/>
    <cellStyle name="Percent 10 2 2" xfId="20625"/>
    <cellStyle name="Percent 10 3" xfId="20626"/>
    <cellStyle name="Percent 10 4" xfId="20627"/>
    <cellStyle name="Percent 11" xfId="20628"/>
    <cellStyle name="Percent 11 2" xfId="20629"/>
    <cellStyle name="Percent 12" xfId="20630"/>
    <cellStyle name="Percent 12 2" xfId="20631"/>
    <cellStyle name="Percent 13" xfId="20632"/>
    <cellStyle name="Percent 13 2" xfId="20633"/>
    <cellStyle name="Percent 14" xfId="20634"/>
    <cellStyle name="Percent 15" xfId="20635"/>
    <cellStyle name="Percent 15 2" xfId="20636"/>
    <cellStyle name="Percent 16" xfId="20637"/>
    <cellStyle name="Percent 17" xfId="20638"/>
    <cellStyle name="Percent 18" xfId="20639"/>
    <cellStyle name="Percent 19" xfId="20640"/>
    <cellStyle name="Percent 2" xfId="6"/>
    <cellStyle name="Percent 2 2" xfId="20641"/>
    <cellStyle name="Percent 2 2 2" xfId="20642"/>
    <cellStyle name="Percent 2 2 3" xfId="20643"/>
    <cellStyle name="Percent 2 2 4" xfId="20644"/>
    <cellStyle name="Percent 2 2 4 2" xfId="20645"/>
    <cellStyle name="Percent 2 2 4 2 2" xfId="20646"/>
    <cellStyle name="Percent 2 2 4 2 2 2" xfId="20647"/>
    <cellStyle name="Percent 2 2 4 2 2 3" xfId="20648"/>
    <cellStyle name="Percent 2 2 4 2 2 4" xfId="20649"/>
    <cellStyle name="Percent 2 2 4 2 3" xfId="20650"/>
    <cellStyle name="Percent 2 2 4 2 4" xfId="20651"/>
    <cellStyle name="Percent 2 2 4 2 5" xfId="20652"/>
    <cellStyle name="Percent 2 2 4 3" xfId="20653"/>
    <cellStyle name="Percent 2 2 4 3 2" xfId="20654"/>
    <cellStyle name="Percent 2 2 4 3 3" xfId="20655"/>
    <cellStyle name="Percent 2 2 4 3 4" xfId="20656"/>
    <cellStyle name="Percent 2 2 4 4" xfId="20657"/>
    <cellStyle name="Percent 2 2 4 5" xfId="20658"/>
    <cellStyle name="Percent 2 2 4 6" xfId="20659"/>
    <cellStyle name="Percent 2 2 5" xfId="20660"/>
    <cellStyle name="Percent 2 3" xfId="20661"/>
    <cellStyle name="Percent 2 4" xfId="20662"/>
    <cellStyle name="Percent 2 5" xfId="20663"/>
    <cellStyle name="Percent 2 6" xfId="20664"/>
    <cellStyle name="Percent 2 7" xfId="20665"/>
    <cellStyle name="Percent 2 8" xfId="20666"/>
    <cellStyle name="Percent 2 8 2" xfId="20667"/>
    <cellStyle name="Percent 2 9" xfId="20668"/>
    <cellStyle name="Percent 2 9 2" xfId="20669"/>
    <cellStyle name="Percent 2 9 2 2" xfId="20670"/>
    <cellStyle name="Percent 2 9 2 2 2" xfId="20671"/>
    <cellStyle name="Percent 2 9 2 2 3" xfId="20672"/>
    <cellStyle name="Percent 2 9 2 2 4" xfId="20673"/>
    <cellStyle name="Percent 2 9 2 3" xfId="20674"/>
    <cellStyle name="Percent 2 9 2 4" xfId="20675"/>
    <cellStyle name="Percent 2 9 2 5" xfId="20676"/>
    <cellStyle name="Percent 2 9 3" xfId="20677"/>
    <cellStyle name="Percent 2 9 3 2" xfId="20678"/>
    <cellStyle name="Percent 2 9 3 3" xfId="20679"/>
    <cellStyle name="Percent 2 9 3 4" xfId="20680"/>
    <cellStyle name="Percent 2 9 4" xfId="20681"/>
    <cellStyle name="Percent 2 9 5" xfId="20682"/>
    <cellStyle name="Percent 2 9 6" xfId="20683"/>
    <cellStyle name="Percent 20" xfId="20684"/>
    <cellStyle name="Percent 21" xfId="20685"/>
    <cellStyle name="Percent 21 2" xfId="20686"/>
    <cellStyle name="Percent 21 3" xfId="20687"/>
    <cellStyle name="Percent 21 4" xfId="20688"/>
    <cellStyle name="Percent 3" xfId="14"/>
    <cellStyle name="Percent 3 2" xfId="20689"/>
    <cellStyle name="Percent 3 2 2" xfId="20690"/>
    <cellStyle name="Percent 3 2 2 2" xfId="20691"/>
    <cellStyle name="Percent 3 2 2 3" xfId="20692"/>
    <cellStyle name="Percent 3 2 3" xfId="20693"/>
    <cellStyle name="Percent 3 2 4" xfId="20694"/>
    <cellStyle name="Percent 3 3" xfId="20695"/>
    <cellStyle name="Percent 3 3 2" xfId="20696"/>
    <cellStyle name="Percent 3 4" xfId="20697"/>
    <cellStyle name="Percent 3 4 2" xfId="20698"/>
    <cellStyle name="Percent 3 4 3" xfId="20699"/>
    <cellStyle name="Percent 4" xfId="20700"/>
    <cellStyle name="Percent 4 2" xfId="20701"/>
    <cellStyle name="Percent 4 2 2" xfId="20702"/>
    <cellStyle name="Percent 4 2 2 2" xfId="20703"/>
    <cellStyle name="Percent 4 3" xfId="20704"/>
    <cellStyle name="Percent 4 3 2" xfId="20705"/>
    <cellStyle name="Percent 4 4" xfId="20706"/>
    <cellStyle name="Percent 5" xfId="20707"/>
    <cellStyle name="Percent 5 2" xfId="20708"/>
    <cellStyle name="Percent 5 2 2" xfId="20709"/>
    <cellStyle name="Percent 5 2 2 2" xfId="20710"/>
    <cellStyle name="Percent 5 2 3" xfId="20711"/>
    <cellStyle name="Percent 5 2 4" xfId="20712"/>
    <cellStyle name="Percent 5 2 4 2" xfId="20713"/>
    <cellStyle name="Percent 5 2 4 2 2" xfId="20714"/>
    <cellStyle name="Percent 5 2 4 2 3" xfId="20715"/>
    <cellStyle name="Percent 5 2 4 2 4" xfId="20716"/>
    <cellStyle name="Percent 5 2 4 3" xfId="20717"/>
    <cellStyle name="Percent 5 2 4 4" xfId="20718"/>
    <cellStyle name="Percent 5 2 4 5" xfId="20719"/>
    <cellStyle name="Percent 5 2 5" xfId="20720"/>
    <cellStyle name="Percent 5 2 5 2" xfId="20721"/>
    <cellStyle name="Percent 5 2 5 3" xfId="20722"/>
    <cellStyle name="Percent 5 2 5 4" xfId="20723"/>
    <cellStyle name="Percent 5 2 6" xfId="20724"/>
    <cellStyle name="Percent 5 2 7" xfId="20725"/>
    <cellStyle name="Percent 5 2 8" xfId="20726"/>
    <cellStyle name="Percent 5 3" xfId="20727"/>
    <cellStyle name="Percent 5 3 2" xfId="20728"/>
    <cellStyle name="Percent 5 4" xfId="20729"/>
    <cellStyle name="Percent 5 4 2" xfId="20730"/>
    <cellStyle name="Percent 5 4 2 2" xfId="20731"/>
    <cellStyle name="Percent 5 4 2 3" xfId="20732"/>
    <cellStyle name="Percent 5 4 2 4" xfId="20733"/>
    <cellStyle name="Percent 5 4 3" xfId="20734"/>
    <cellStyle name="Percent 5 4 4" xfId="20735"/>
    <cellStyle name="Percent 5 4 5" xfId="20736"/>
    <cellStyle name="Percent 5 5" xfId="20737"/>
    <cellStyle name="Percent 5 5 2" xfId="20738"/>
    <cellStyle name="Percent 5 5 3" xfId="20739"/>
    <cellStyle name="Percent 5 5 4" xfId="20740"/>
    <cellStyle name="Percent 5 6" xfId="20741"/>
    <cellStyle name="Percent 5 7" xfId="20742"/>
    <cellStyle name="Percent 5 8" xfId="20743"/>
    <cellStyle name="Percent 6" xfId="20744"/>
    <cellStyle name="Percent 6 2" xfId="20745"/>
    <cellStyle name="Percent 6 2 2" xfId="20746"/>
    <cellStyle name="Percent 6 3" xfId="20747"/>
    <cellStyle name="Percent 6 3 2" xfId="20748"/>
    <cellStyle name="Percent 7" xfId="20749"/>
    <cellStyle name="Percent 7 2" xfId="20750"/>
    <cellStyle name="Percent 7 2 2" xfId="20751"/>
    <cellStyle name="Percent 7 3" xfId="20752"/>
    <cellStyle name="Percent 8" xfId="20753"/>
    <cellStyle name="Percent 8 10" xfId="20754"/>
    <cellStyle name="Percent 8 11" xfId="20755"/>
    <cellStyle name="Percent 8 12" xfId="20756"/>
    <cellStyle name="Percent 8 2" xfId="20757"/>
    <cellStyle name="Percent 8 3" xfId="20758"/>
    <cellStyle name="Percent 8 4" xfId="20759"/>
    <cellStyle name="Percent 8 5" xfId="20760"/>
    <cellStyle name="Percent 8 6" xfId="20761"/>
    <cellStyle name="Percent 8 7" xfId="20762"/>
    <cellStyle name="Percent 8 8" xfId="20763"/>
    <cellStyle name="Percent 8 9" xfId="20764"/>
    <cellStyle name="Percent 9" xfId="20765"/>
    <cellStyle name="Percent 9 10" xfId="20766"/>
    <cellStyle name="Percent 9 11" xfId="20767"/>
    <cellStyle name="Percent 9 2" xfId="20768"/>
    <cellStyle name="Percent 9 3" xfId="20769"/>
    <cellStyle name="Percent 9 4" xfId="20770"/>
    <cellStyle name="Percent 9 5" xfId="20771"/>
    <cellStyle name="Percent 9 6" xfId="20772"/>
    <cellStyle name="Percent 9 7" xfId="20773"/>
    <cellStyle name="Percent 9 8" xfId="20774"/>
    <cellStyle name="Percent 9 9" xfId="20775"/>
    <cellStyle name="PrePop Currency (0)" xfId="20776"/>
    <cellStyle name="PrePop Currency (2)" xfId="20777"/>
    <cellStyle name="PrePop Units (0)" xfId="20778"/>
    <cellStyle name="PrePop Units (1)" xfId="20779"/>
    <cellStyle name="PrePop Units (2)" xfId="20780"/>
    <cellStyle name="Price" xfId="20781"/>
    <cellStyle name="Price 2" xfId="20782"/>
    <cellStyle name="Price 3" xfId="20783"/>
    <cellStyle name="RunRep_Header" xfId="20784"/>
    <cellStyle name="Sheet Title" xfId="20785"/>
    <cellStyle name="showExposure" xfId="20786"/>
    <cellStyle name="showExposure 2" xfId="21047"/>
    <cellStyle name="showParameterE" xfId="20787"/>
    <cellStyle name="showParameterE 2" xfId="21046"/>
    <cellStyle name="Standard_AX-4-4-Profit-Loss-310899" xfId="20788"/>
    <cellStyle name="Style 1" xfId="20789"/>
    <cellStyle name="Style 1 2" xfId="20790"/>
    <cellStyle name="Style 1 2 2" xfId="20791"/>
    <cellStyle name="Style 1 3" xfId="20792"/>
    <cellStyle name="Style 1 4" xfId="20793"/>
    <cellStyle name="Style 2" xfId="20794"/>
    <cellStyle name="Style 3" xfId="20795"/>
    <cellStyle name="Style 4" xfId="20796"/>
    <cellStyle name="Style 5" xfId="20797"/>
    <cellStyle name="Style 6" xfId="20798"/>
    <cellStyle name="Style 7" xfId="20799"/>
    <cellStyle name="Style 8" xfId="20800"/>
    <cellStyle name="Style 9" xfId="21411"/>
    <cellStyle name="Text Indent A" xfId="20801"/>
    <cellStyle name="Text Indent B" xfId="20802"/>
    <cellStyle name="Text Indent C" xfId="20803"/>
    <cellStyle name="Tickmark" xfId="20804"/>
    <cellStyle name="Title 2" xfId="20805"/>
    <cellStyle name="Title 2 2" xfId="20806"/>
    <cellStyle name="Title 2 2 2" xfId="20807"/>
    <cellStyle name="Title 2 3" xfId="20808"/>
    <cellStyle name="Title 2 4" xfId="20809"/>
    <cellStyle name="Title 3" xfId="20810"/>
    <cellStyle name="Title 3 2" xfId="20811"/>
    <cellStyle name="Title 3 3" xfId="20812"/>
    <cellStyle name="Title 4" xfId="20813"/>
    <cellStyle name="Title 4 2" xfId="20814"/>
    <cellStyle name="Title 4 3" xfId="20815"/>
    <cellStyle name="Title 5" xfId="20816"/>
    <cellStyle name="Title 5 2" xfId="20817"/>
    <cellStyle name="Title 5 3" xfId="20818"/>
    <cellStyle name="Title 6" xfId="20819"/>
    <cellStyle name="Title 6 2" xfId="20820"/>
    <cellStyle name="Title 6 3" xfId="20821"/>
    <cellStyle name="Title 7" xfId="20822"/>
    <cellStyle name="Total 2" xfId="20823"/>
    <cellStyle name="Total 2 10" xfId="20824"/>
    <cellStyle name="Total 2 10 2" xfId="20825"/>
    <cellStyle name="Total 2 10 2 2" xfId="21044"/>
    <cellStyle name="Total 2 10 2 3" xfId="22026"/>
    <cellStyle name="Total 2 10 2 4" xfId="22186"/>
    <cellStyle name="Total 2 10 3" xfId="20826"/>
    <cellStyle name="Total 2 10 3 2" xfId="21043"/>
    <cellStyle name="Total 2 10 3 3" xfId="22027"/>
    <cellStyle name="Total 2 10 3 4" xfId="22187"/>
    <cellStyle name="Total 2 10 4" xfId="20827"/>
    <cellStyle name="Total 2 10 4 2" xfId="21042"/>
    <cellStyle name="Total 2 10 4 3" xfId="22028"/>
    <cellStyle name="Total 2 10 4 4" xfId="22188"/>
    <cellStyle name="Total 2 10 5" xfId="20828"/>
    <cellStyle name="Total 2 10 5 2" xfId="21041"/>
    <cellStyle name="Total 2 10 5 3" xfId="22029"/>
    <cellStyle name="Total 2 10 5 4" xfId="22189"/>
    <cellStyle name="Total 2 11" xfId="20829"/>
    <cellStyle name="Total 2 11 2" xfId="20830"/>
    <cellStyle name="Total 2 11 2 2" xfId="21039"/>
    <cellStyle name="Total 2 11 2 3" xfId="22031"/>
    <cellStyle name="Total 2 11 2 4" xfId="22191"/>
    <cellStyle name="Total 2 11 3" xfId="20831"/>
    <cellStyle name="Total 2 11 3 2" xfId="21038"/>
    <cellStyle name="Total 2 11 3 3" xfId="22032"/>
    <cellStyle name="Total 2 11 3 4" xfId="22192"/>
    <cellStyle name="Total 2 11 4" xfId="20832"/>
    <cellStyle name="Total 2 11 4 2" xfId="21037"/>
    <cellStyle name="Total 2 11 4 3" xfId="22033"/>
    <cellStyle name="Total 2 11 4 4" xfId="22193"/>
    <cellStyle name="Total 2 11 5" xfId="20833"/>
    <cellStyle name="Total 2 11 5 2" xfId="21036"/>
    <cellStyle name="Total 2 11 5 3" xfId="22034"/>
    <cellStyle name="Total 2 11 5 4" xfId="22194"/>
    <cellStyle name="Total 2 11 6" xfId="21040"/>
    <cellStyle name="Total 2 11 7" xfId="22030"/>
    <cellStyle name="Total 2 11 8" xfId="22190"/>
    <cellStyle name="Total 2 12" xfId="20834"/>
    <cellStyle name="Total 2 12 2" xfId="20835"/>
    <cellStyle name="Total 2 12 2 2" xfId="21034"/>
    <cellStyle name="Total 2 12 2 3" xfId="22036"/>
    <cellStyle name="Total 2 12 2 4" xfId="22196"/>
    <cellStyle name="Total 2 12 3" xfId="20836"/>
    <cellStyle name="Total 2 12 3 2" xfId="21033"/>
    <cellStyle name="Total 2 12 3 3" xfId="22037"/>
    <cellStyle name="Total 2 12 3 4" xfId="22197"/>
    <cellStyle name="Total 2 12 4" xfId="20837"/>
    <cellStyle name="Total 2 12 4 2" xfId="21032"/>
    <cellStyle name="Total 2 12 4 3" xfId="22038"/>
    <cellStyle name="Total 2 12 4 4" xfId="22198"/>
    <cellStyle name="Total 2 12 5" xfId="20838"/>
    <cellStyle name="Total 2 12 5 2" xfId="21031"/>
    <cellStyle name="Total 2 12 5 3" xfId="22039"/>
    <cellStyle name="Total 2 12 5 4" xfId="22199"/>
    <cellStyle name="Total 2 12 6" xfId="21035"/>
    <cellStyle name="Total 2 12 7" xfId="22035"/>
    <cellStyle name="Total 2 12 8" xfId="22195"/>
    <cellStyle name="Total 2 13" xfId="20839"/>
    <cellStyle name="Total 2 13 2" xfId="20840"/>
    <cellStyle name="Total 2 13 2 2" xfId="21029"/>
    <cellStyle name="Total 2 13 2 3" xfId="22041"/>
    <cellStyle name="Total 2 13 2 4" xfId="22201"/>
    <cellStyle name="Total 2 13 3" xfId="20841"/>
    <cellStyle name="Total 2 13 3 2" xfId="21028"/>
    <cellStyle name="Total 2 13 3 3" xfId="22042"/>
    <cellStyle name="Total 2 13 3 4" xfId="22202"/>
    <cellStyle name="Total 2 13 4" xfId="20842"/>
    <cellStyle name="Total 2 13 4 2" xfId="21027"/>
    <cellStyle name="Total 2 13 4 3" xfId="22043"/>
    <cellStyle name="Total 2 13 4 4" xfId="22203"/>
    <cellStyle name="Total 2 13 5" xfId="21030"/>
    <cellStyle name="Total 2 13 6" xfId="22040"/>
    <cellStyle name="Total 2 13 7" xfId="22200"/>
    <cellStyle name="Total 2 14" xfId="20843"/>
    <cellStyle name="Total 2 14 2" xfId="21026"/>
    <cellStyle name="Total 2 14 3" xfId="22044"/>
    <cellStyle name="Total 2 14 4" xfId="22204"/>
    <cellStyle name="Total 2 15" xfId="20844"/>
    <cellStyle name="Total 2 15 2" xfId="21025"/>
    <cellStyle name="Total 2 15 3" xfId="22045"/>
    <cellStyle name="Total 2 15 4" xfId="22205"/>
    <cellStyle name="Total 2 16" xfId="20845"/>
    <cellStyle name="Total 2 16 2" xfId="21024"/>
    <cellStyle name="Total 2 16 3" xfId="22046"/>
    <cellStyle name="Total 2 16 4" xfId="22206"/>
    <cellStyle name="Total 2 17" xfId="21045"/>
    <cellStyle name="Total 2 18" xfId="22025"/>
    <cellStyle name="Total 2 19" xfId="22185"/>
    <cellStyle name="Total 2 2" xfId="20846"/>
    <cellStyle name="Total 2 2 10" xfId="21023"/>
    <cellStyle name="Total 2 2 11" xfId="22047"/>
    <cellStyle name="Total 2 2 12" xfId="22207"/>
    <cellStyle name="Total 2 2 2" xfId="20847"/>
    <cellStyle name="Total 2 2 2 2" xfId="20848"/>
    <cellStyle name="Total 2 2 2 2 2" xfId="21021"/>
    <cellStyle name="Total 2 2 2 2 3" xfId="22049"/>
    <cellStyle name="Total 2 2 2 2 4" xfId="22209"/>
    <cellStyle name="Total 2 2 2 3" xfId="20849"/>
    <cellStyle name="Total 2 2 2 3 2" xfId="21020"/>
    <cellStyle name="Total 2 2 2 3 3" xfId="22050"/>
    <cellStyle name="Total 2 2 2 3 4" xfId="22210"/>
    <cellStyle name="Total 2 2 2 4" xfId="20850"/>
    <cellStyle name="Total 2 2 2 4 2" xfId="21019"/>
    <cellStyle name="Total 2 2 2 4 3" xfId="22051"/>
    <cellStyle name="Total 2 2 2 4 4" xfId="22211"/>
    <cellStyle name="Total 2 2 2 5" xfId="21022"/>
    <cellStyle name="Total 2 2 2 6" xfId="22048"/>
    <cellStyle name="Total 2 2 2 7" xfId="22208"/>
    <cellStyle name="Total 2 2 3" xfId="20851"/>
    <cellStyle name="Total 2 2 3 2" xfId="20852"/>
    <cellStyle name="Total 2 2 3 2 2" xfId="21017"/>
    <cellStyle name="Total 2 2 3 2 3" xfId="22053"/>
    <cellStyle name="Total 2 2 3 2 4" xfId="22213"/>
    <cellStyle name="Total 2 2 3 3" xfId="20853"/>
    <cellStyle name="Total 2 2 3 3 2" xfId="21016"/>
    <cellStyle name="Total 2 2 3 3 3" xfId="22054"/>
    <cellStyle name="Total 2 2 3 3 4" xfId="22214"/>
    <cellStyle name="Total 2 2 3 4" xfId="20854"/>
    <cellStyle name="Total 2 2 3 4 2" xfId="21015"/>
    <cellStyle name="Total 2 2 3 4 3" xfId="22055"/>
    <cellStyle name="Total 2 2 3 4 4" xfId="22215"/>
    <cellStyle name="Total 2 2 3 5" xfId="21018"/>
    <cellStyle name="Total 2 2 3 6" xfId="22052"/>
    <cellStyle name="Total 2 2 3 7" xfId="22212"/>
    <cellStyle name="Total 2 2 4" xfId="20855"/>
    <cellStyle name="Total 2 2 4 2" xfId="20856"/>
    <cellStyle name="Total 2 2 4 2 2" xfId="21013"/>
    <cellStyle name="Total 2 2 4 2 3" xfId="22057"/>
    <cellStyle name="Total 2 2 4 2 4" xfId="22217"/>
    <cellStyle name="Total 2 2 4 3" xfId="20857"/>
    <cellStyle name="Total 2 2 4 3 2" xfId="21012"/>
    <cellStyle name="Total 2 2 4 3 3" xfId="22058"/>
    <cellStyle name="Total 2 2 4 3 4" xfId="22218"/>
    <cellStyle name="Total 2 2 4 4" xfId="20858"/>
    <cellStyle name="Total 2 2 4 4 2" xfId="21011"/>
    <cellStyle name="Total 2 2 4 4 3" xfId="22059"/>
    <cellStyle name="Total 2 2 4 4 4" xfId="22219"/>
    <cellStyle name="Total 2 2 4 5" xfId="21014"/>
    <cellStyle name="Total 2 2 4 6" xfId="22056"/>
    <cellStyle name="Total 2 2 4 7" xfId="22216"/>
    <cellStyle name="Total 2 2 5" xfId="20859"/>
    <cellStyle name="Total 2 2 5 2" xfId="20860"/>
    <cellStyle name="Total 2 2 5 2 2" xfId="21009"/>
    <cellStyle name="Total 2 2 5 2 3" xfId="22061"/>
    <cellStyle name="Total 2 2 5 2 4" xfId="22221"/>
    <cellStyle name="Total 2 2 5 3" xfId="20861"/>
    <cellStyle name="Total 2 2 5 3 2" xfId="21008"/>
    <cellStyle name="Total 2 2 5 3 3" xfId="22062"/>
    <cellStyle name="Total 2 2 5 3 4" xfId="22222"/>
    <cellStyle name="Total 2 2 5 4" xfId="20862"/>
    <cellStyle name="Total 2 2 5 4 2" xfId="21007"/>
    <cellStyle name="Total 2 2 5 4 3" xfId="22063"/>
    <cellStyle name="Total 2 2 5 4 4" xfId="22223"/>
    <cellStyle name="Total 2 2 5 5" xfId="21010"/>
    <cellStyle name="Total 2 2 5 6" xfId="22060"/>
    <cellStyle name="Total 2 2 5 7" xfId="22220"/>
    <cellStyle name="Total 2 2 6" xfId="20863"/>
    <cellStyle name="Total 2 2 6 2" xfId="21006"/>
    <cellStyle name="Total 2 2 6 3" xfId="22064"/>
    <cellStyle name="Total 2 2 6 4" xfId="22224"/>
    <cellStyle name="Total 2 2 7" xfId="20864"/>
    <cellStyle name="Total 2 2 7 2" xfId="21005"/>
    <cellStyle name="Total 2 2 7 3" xfId="22065"/>
    <cellStyle name="Total 2 2 7 4" xfId="22225"/>
    <cellStyle name="Total 2 2 8" xfId="20865"/>
    <cellStyle name="Total 2 2 8 2" xfId="21004"/>
    <cellStyle name="Total 2 2 8 3" xfId="22066"/>
    <cellStyle name="Total 2 2 8 4" xfId="22226"/>
    <cellStyle name="Total 2 2 9" xfId="20866"/>
    <cellStyle name="Total 2 2 9 2" xfId="21003"/>
    <cellStyle name="Total 2 2 9 3" xfId="22067"/>
    <cellStyle name="Total 2 2 9 4" xfId="22227"/>
    <cellStyle name="Total 2 3" xfId="20867"/>
    <cellStyle name="Total 2 3 2" xfId="20868"/>
    <cellStyle name="Total 2 3 2 2" xfId="21002"/>
    <cellStyle name="Total 2 3 2 3" xfId="22068"/>
    <cellStyle name="Total 2 3 2 4" xfId="22228"/>
    <cellStyle name="Total 2 3 3" xfId="20869"/>
    <cellStyle name="Total 2 3 3 2" xfId="21001"/>
    <cellStyle name="Total 2 3 3 3" xfId="22069"/>
    <cellStyle name="Total 2 3 3 4" xfId="22229"/>
    <cellStyle name="Total 2 3 4" xfId="20870"/>
    <cellStyle name="Total 2 3 4 2" xfId="21000"/>
    <cellStyle name="Total 2 3 4 3" xfId="22070"/>
    <cellStyle name="Total 2 3 4 4" xfId="22230"/>
    <cellStyle name="Total 2 3 5" xfId="20871"/>
    <cellStyle name="Total 2 3 5 2" xfId="20999"/>
    <cellStyle name="Total 2 3 5 3" xfId="22071"/>
    <cellStyle name="Total 2 3 5 4" xfId="22231"/>
    <cellStyle name="Total 2 4" xfId="20872"/>
    <cellStyle name="Total 2 4 2" xfId="20873"/>
    <cellStyle name="Total 2 4 2 2" xfId="20998"/>
    <cellStyle name="Total 2 4 2 3" xfId="22072"/>
    <cellStyle name="Total 2 4 2 4" xfId="22232"/>
    <cellStyle name="Total 2 4 3" xfId="20874"/>
    <cellStyle name="Total 2 4 3 2" xfId="20997"/>
    <cellStyle name="Total 2 4 3 3" xfId="22073"/>
    <cellStyle name="Total 2 4 3 4" xfId="22233"/>
    <cellStyle name="Total 2 4 4" xfId="20875"/>
    <cellStyle name="Total 2 4 4 2" xfId="20996"/>
    <cellStyle name="Total 2 4 4 3" xfId="22074"/>
    <cellStyle name="Total 2 4 4 4" xfId="22234"/>
    <cellStyle name="Total 2 4 5" xfId="20876"/>
    <cellStyle name="Total 2 4 5 2" xfId="20995"/>
    <cellStyle name="Total 2 4 5 3" xfId="22075"/>
    <cellStyle name="Total 2 4 5 4" xfId="22235"/>
    <cellStyle name="Total 2 5" xfId="20877"/>
    <cellStyle name="Total 2 5 2" xfId="20878"/>
    <cellStyle name="Total 2 5 2 2" xfId="20994"/>
    <cellStyle name="Total 2 5 2 3" xfId="22076"/>
    <cellStyle name="Total 2 5 2 4" xfId="22236"/>
    <cellStyle name="Total 2 5 3" xfId="20879"/>
    <cellStyle name="Total 2 5 3 2" xfId="20993"/>
    <cellStyle name="Total 2 5 3 3" xfId="22077"/>
    <cellStyle name="Total 2 5 3 4" xfId="22237"/>
    <cellStyle name="Total 2 5 4" xfId="20880"/>
    <cellStyle name="Total 2 5 4 2" xfId="20992"/>
    <cellStyle name="Total 2 5 4 3" xfId="22078"/>
    <cellStyle name="Total 2 5 4 4" xfId="22238"/>
    <cellStyle name="Total 2 5 5" xfId="20881"/>
    <cellStyle name="Total 2 5 5 2" xfId="20991"/>
    <cellStyle name="Total 2 5 5 3" xfId="22079"/>
    <cellStyle name="Total 2 5 5 4" xfId="22239"/>
    <cellStyle name="Total 2 6" xfId="20882"/>
    <cellStyle name="Total 2 6 2" xfId="20883"/>
    <cellStyle name="Total 2 6 2 2" xfId="20990"/>
    <cellStyle name="Total 2 6 2 3" xfId="22080"/>
    <cellStyle name="Total 2 6 2 4" xfId="22240"/>
    <cellStyle name="Total 2 6 3" xfId="20884"/>
    <cellStyle name="Total 2 6 3 2" xfId="20989"/>
    <cellStyle name="Total 2 6 3 3" xfId="22081"/>
    <cellStyle name="Total 2 6 3 4" xfId="22241"/>
    <cellStyle name="Total 2 6 4" xfId="20885"/>
    <cellStyle name="Total 2 6 4 2" xfId="20988"/>
    <cellStyle name="Total 2 6 4 3" xfId="22082"/>
    <cellStyle name="Total 2 6 4 4" xfId="22242"/>
    <cellStyle name="Total 2 6 5" xfId="20886"/>
    <cellStyle name="Total 2 6 5 2" xfId="20987"/>
    <cellStyle name="Total 2 6 5 3" xfId="22083"/>
    <cellStyle name="Total 2 6 5 4" xfId="22243"/>
    <cellStyle name="Total 2 7" xfId="20887"/>
    <cellStyle name="Total 2 7 2" xfId="20888"/>
    <cellStyle name="Total 2 7 2 2" xfId="20986"/>
    <cellStyle name="Total 2 7 2 3" xfId="22084"/>
    <cellStyle name="Total 2 7 2 4" xfId="22244"/>
    <cellStyle name="Total 2 7 3" xfId="20889"/>
    <cellStyle name="Total 2 7 3 2" xfId="20985"/>
    <cellStyle name="Total 2 7 3 3" xfId="22085"/>
    <cellStyle name="Total 2 7 3 4" xfId="22245"/>
    <cellStyle name="Total 2 7 4" xfId="20890"/>
    <cellStyle name="Total 2 7 4 2" xfId="20984"/>
    <cellStyle name="Total 2 7 4 3" xfId="22086"/>
    <cellStyle name="Total 2 7 4 4" xfId="22246"/>
    <cellStyle name="Total 2 7 5" xfId="20891"/>
    <cellStyle name="Total 2 7 5 2" xfId="20983"/>
    <cellStyle name="Total 2 7 5 3" xfId="22087"/>
    <cellStyle name="Total 2 7 5 4" xfId="22247"/>
    <cellStyle name="Total 2 8" xfId="20892"/>
    <cellStyle name="Total 2 8 2" xfId="20893"/>
    <cellStyle name="Total 2 8 2 2" xfId="20982"/>
    <cellStyle name="Total 2 8 2 3" xfId="22088"/>
    <cellStyle name="Total 2 8 2 4" xfId="22248"/>
    <cellStyle name="Total 2 8 3" xfId="20894"/>
    <cellStyle name="Total 2 8 3 2" xfId="20981"/>
    <cellStyle name="Total 2 8 3 3" xfId="22089"/>
    <cellStyle name="Total 2 8 3 4" xfId="22249"/>
    <cellStyle name="Total 2 8 4" xfId="20895"/>
    <cellStyle name="Total 2 8 4 2" xfId="20980"/>
    <cellStyle name="Total 2 8 4 3" xfId="22090"/>
    <cellStyle name="Total 2 8 4 4" xfId="22250"/>
    <cellStyle name="Total 2 8 5" xfId="20896"/>
    <cellStyle name="Total 2 8 5 2" xfId="20979"/>
    <cellStyle name="Total 2 8 5 3" xfId="22091"/>
    <cellStyle name="Total 2 8 5 4" xfId="22251"/>
    <cellStyle name="Total 2 9" xfId="20897"/>
    <cellStyle name="Total 2 9 2" xfId="20898"/>
    <cellStyle name="Total 2 9 2 2" xfId="20978"/>
    <cellStyle name="Total 2 9 2 3" xfId="22092"/>
    <cellStyle name="Total 2 9 2 4" xfId="22252"/>
    <cellStyle name="Total 2 9 3" xfId="20899"/>
    <cellStyle name="Total 2 9 3 2" xfId="20977"/>
    <cellStyle name="Total 2 9 3 3" xfId="22093"/>
    <cellStyle name="Total 2 9 3 4" xfId="22253"/>
    <cellStyle name="Total 2 9 4" xfId="20900"/>
    <cellStyle name="Total 2 9 4 2" xfId="20976"/>
    <cellStyle name="Total 2 9 4 3" xfId="22094"/>
    <cellStyle name="Total 2 9 4 4" xfId="22254"/>
    <cellStyle name="Total 2 9 5" xfId="20901"/>
    <cellStyle name="Total 2 9 5 2" xfId="20975"/>
    <cellStyle name="Total 2 9 5 3" xfId="22095"/>
    <cellStyle name="Total 2 9 5 4" xfId="22255"/>
    <cellStyle name="Total 3" xfId="20902"/>
    <cellStyle name="Total 3 2" xfId="20903"/>
    <cellStyle name="Total 3 2 2" xfId="20973"/>
    <cellStyle name="Total 3 2 3" xfId="22097"/>
    <cellStyle name="Total 3 2 4" xfId="22257"/>
    <cellStyle name="Total 3 3" xfId="20904"/>
    <cellStyle name="Total 3 3 2" xfId="20972"/>
    <cellStyle name="Total 3 3 3" xfId="22098"/>
    <cellStyle name="Total 3 3 4" xfId="22258"/>
    <cellStyle name="Total 3 4" xfId="20974"/>
    <cellStyle name="Total 3 5" xfId="22096"/>
    <cellStyle name="Total 3 6" xfId="22256"/>
    <cellStyle name="Total 4" xfId="20905"/>
    <cellStyle name="Total 4 2" xfId="20906"/>
    <cellStyle name="Total 4 2 2" xfId="20970"/>
    <cellStyle name="Total 4 2 3" xfId="22100"/>
    <cellStyle name="Total 4 2 4" xfId="22260"/>
    <cellStyle name="Total 4 3" xfId="20907"/>
    <cellStyle name="Total 4 3 2" xfId="20969"/>
    <cellStyle name="Total 4 3 3" xfId="22101"/>
    <cellStyle name="Total 4 3 4" xfId="22261"/>
    <cellStyle name="Total 4 4" xfId="20971"/>
    <cellStyle name="Total 4 5" xfId="22099"/>
    <cellStyle name="Total 4 6" xfId="22259"/>
    <cellStyle name="Total 5" xfId="20908"/>
    <cellStyle name="Total 5 2" xfId="20909"/>
    <cellStyle name="Total 5 2 2" xfId="20967"/>
    <cellStyle name="Total 5 2 3" xfId="22103"/>
    <cellStyle name="Total 5 2 4" xfId="22263"/>
    <cellStyle name="Total 5 3" xfId="20910"/>
    <cellStyle name="Total 5 3 2" xfId="20966"/>
    <cellStyle name="Total 5 3 3" xfId="22104"/>
    <cellStyle name="Total 5 3 4" xfId="22264"/>
    <cellStyle name="Total 5 4" xfId="20968"/>
    <cellStyle name="Total 5 5" xfId="22102"/>
    <cellStyle name="Total 5 6" xfId="22262"/>
    <cellStyle name="Total 6" xfId="20911"/>
    <cellStyle name="Total 6 2" xfId="20912"/>
    <cellStyle name="Total 6 2 2" xfId="20964"/>
    <cellStyle name="Total 6 2 3" xfId="22106"/>
    <cellStyle name="Total 6 2 4" xfId="22266"/>
    <cellStyle name="Total 6 3" xfId="20913"/>
    <cellStyle name="Total 6 3 2" xfId="20963"/>
    <cellStyle name="Total 6 3 3" xfId="22107"/>
    <cellStyle name="Total 6 3 4" xfId="22267"/>
    <cellStyle name="Total 6 4" xfId="20965"/>
    <cellStyle name="Total 6 5" xfId="22105"/>
    <cellStyle name="Total 6 6" xfId="22265"/>
    <cellStyle name="Total 7" xfId="20914"/>
    <cellStyle name="Total 7 2" xfId="20962"/>
    <cellStyle name="Total 7 3" xfId="22108"/>
    <cellStyle name="Total 7 4" xfId="22268"/>
    <cellStyle name="Total2 - Style2" xfId="20915"/>
    <cellStyle name="Unit" xfId="20916"/>
    <cellStyle name="Unit 2" xfId="20917"/>
    <cellStyle name="Unit 3" xfId="20918"/>
    <cellStyle name="Unit 4" xfId="20919"/>
    <cellStyle name="Vertical" xfId="20920"/>
    <cellStyle name="Vertical 2" xfId="20921"/>
    <cellStyle name="Vertical 3" xfId="20922"/>
    <cellStyle name="Währung [0]" xfId="20923"/>
    <cellStyle name="Währung_AX-3-4-Balance-Sheet-310899" xfId="20924"/>
    <cellStyle name="Warning Text 2" xfId="20925"/>
    <cellStyle name="Warning Text 2 10" xfId="20926"/>
    <cellStyle name="Warning Text 2 11" xfId="20927"/>
    <cellStyle name="Warning Text 2 12" xfId="20928"/>
    <cellStyle name="Warning Text 2 2" xfId="20929"/>
    <cellStyle name="Warning Text 2 2 2" xfId="20930"/>
    <cellStyle name="Warning Text 2 3" xfId="20931"/>
    <cellStyle name="Warning Text 2 4" xfId="20932"/>
    <cellStyle name="Warning Text 2 5" xfId="20933"/>
    <cellStyle name="Warning Text 2 6" xfId="20934"/>
    <cellStyle name="Warning Text 2 7" xfId="20935"/>
    <cellStyle name="Warning Text 2 8" xfId="20936"/>
    <cellStyle name="Warning Text 2 9" xfId="20937"/>
    <cellStyle name="Warning Text 3" xfId="20938"/>
    <cellStyle name="Warning Text 3 2" xfId="20939"/>
    <cellStyle name="Warning Text 3 3" xfId="20940"/>
    <cellStyle name="Warning Text 4" xfId="20941"/>
    <cellStyle name="Warning Text 4 2" xfId="20942"/>
    <cellStyle name="Warning Text 4 3" xfId="20943"/>
    <cellStyle name="Warning Text 5" xfId="20944"/>
    <cellStyle name="Warning Text 5 2" xfId="20945"/>
    <cellStyle name="Warning Text 5 3" xfId="20946"/>
    <cellStyle name="Warning Text 6" xfId="20947"/>
    <cellStyle name="Warning Text 6 2" xfId="20948"/>
    <cellStyle name="Warning Text 6 3" xfId="20949"/>
    <cellStyle name="Warning Text 7" xfId="20950"/>
    <cellStyle name="Years" xfId="20951"/>
    <cellStyle name="Денежный [0]_Capex" xfId="20952"/>
    <cellStyle name="Денежный_Capex" xfId="20953"/>
    <cellStyle name="Обычный_7.1" xfId="20954"/>
    <cellStyle name="ТЕКСТ" xfId="20955"/>
    <cellStyle name="Тысячи [0]_Chart1 (Sales &amp; Costs)" xfId="20956"/>
    <cellStyle name="Тысячи_Chart1 (Sales &amp; Costs)" xfId="20957"/>
    <cellStyle name="Финансовый [0]_Capex" xfId="20958"/>
    <cellStyle name="Финансовый_Capex" xfId="20959"/>
  </cellStyles>
  <dxfs count="2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color rgb="FFFFC000"/>
      </font>
      <fill>
        <patternFill>
          <bgColor rgb="FFFF0000"/>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1.xml"/><Relationship Id="rId35"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iles.ziraatbank\files\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34"/>
  <sheetViews>
    <sheetView workbookViewId="0">
      <pane xSplit="1" ySplit="7" topLeftCell="B8" activePane="bottomRight" state="frozen"/>
      <selection pane="topRight" activeCell="B1" sqref="B1"/>
      <selection pane="bottomLeft" activeCell="A8" sqref="A8"/>
      <selection pane="bottomRight" activeCell="C5" sqref="C5"/>
    </sheetView>
  </sheetViews>
  <sheetFormatPr defaultRowHeight="15"/>
  <cols>
    <col min="1" max="1" width="10.28515625" style="2" customWidth="1"/>
    <col min="2" max="2" width="153" bestFit="1" customWidth="1"/>
    <col min="3" max="3" width="39.42578125" customWidth="1"/>
    <col min="7" max="7" width="25" customWidth="1"/>
  </cols>
  <sheetData>
    <row r="1" spans="1:3" ht="15.75">
      <c r="A1" s="10"/>
      <c r="B1" s="188" t="s">
        <v>255</v>
      </c>
      <c r="C1" s="94"/>
    </row>
    <row r="2" spans="1:3" s="185" customFormat="1" ht="15.75">
      <c r="A2" s="241">
        <v>1</v>
      </c>
      <c r="B2" s="186" t="s">
        <v>256</v>
      </c>
      <c r="C2" s="183" t="s">
        <v>966</v>
      </c>
    </row>
    <row r="3" spans="1:3" s="185" customFormat="1" ht="15.75">
      <c r="A3" s="241">
        <v>2</v>
      </c>
      <c r="B3" s="187" t="s">
        <v>257</v>
      </c>
      <c r="C3" s="183" t="str">
        <f>'6. Administrators-shareholders'!B6</f>
        <v>მეჰმეთ დონმეზი</v>
      </c>
    </row>
    <row r="4" spans="1:3" s="185" customFormat="1" ht="15.75">
      <c r="A4" s="241">
        <v>3</v>
      </c>
      <c r="B4" s="187" t="s">
        <v>258</v>
      </c>
      <c r="C4" s="183" t="str">
        <f>'6. Administrators-shareholders'!B18</f>
        <v>ომერ აიდინი</v>
      </c>
    </row>
    <row r="5" spans="1:3" s="185" customFormat="1" ht="15.75">
      <c r="A5" s="242">
        <v>4</v>
      </c>
      <c r="B5" s="190" t="s">
        <v>259</v>
      </c>
      <c r="C5" s="183" t="s">
        <v>968</v>
      </c>
    </row>
    <row r="6" spans="1:3" s="189" customFormat="1" ht="65.25" customHeight="1">
      <c r="A6" s="656" t="s">
        <v>492</v>
      </c>
      <c r="B6" s="657"/>
      <c r="C6" s="657"/>
    </row>
    <row r="7" spans="1:3">
      <c r="A7" s="398" t="s">
        <v>405</v>
      </c>
      <c r="B7" s="399" t="s">
        <v>260</v>
      </c>
    </row>
    <row r="8" spans="1:3">
      <c r="A8" s="400">
        <v>1</v>
      </c>
      <c r="B8" s="396" t="s">
        <v>223</v>
      </c>
    </row>
    <row r="9" spans="1:3">
      <c r="A9" s="400">
        <v>2</v>
      </c>
      <c r="B9" s="396" t="s">
        <v>261</v>
      </c>
    </row>
    <row r="10" spans="1:3">
      <c r="A10" s="400">
        <v>3</v>
      </c>
      <c r="B10" s="396" t="s">
        <v>262</v>
      </c>
    </row>
    <row r="11" spans="1:3">
      <c r="A11" s="400">
        <v>4</v>
      </c>
      <c r="B11" s="396" t="s">
        <v>263</v>
      </c>
      <c r="C11" s="184"/>
    </row>
    <row r="12" spans="1:3">
      <c r="A12" s="400">
        <v>5</v>
      </c>
      <c r="B12" s="396" t="s">
        <v>187</v>
      </c>
    </row>
    <row r="13" spans="1:3">
      <c r="A13" s="400">
        <v>6</v>
      </c>
      <c r="B13" s="401" t="s">
        <v>149</v>
      </c>
    </row>
    <row r="14" spans="1:3">
      <c r="A14" s="400">
        <v>7</v>
      </c>
      <c r="B14" s="396" t="s">
        <v>264</v>
      </c>
    </row>
    <row r="15" spans="1:3">
      <c r="A15" s="400">
        <v>8</v>
      </c>
      <c r="B15" s="396" t="s">
        <v>267</v>
      </c>
    </row>
    <row r="16" spans="1:3">
      <c r="A16" s="400">
        <v>9</v>
      </c>
      <c r="B16" s="396" t="s">
        <v>88</v>
      </c>
    </row>
    <row r="17" spans="1:2">
      <c r="A17" s="402" t="s">
        <v>549</v>
      </c>
      <c r="B17" s="396" t="s">
        <v>529</v>
      </c>
    </row>
    <row r="18" spans="1:2">
      <c r="A18" s="400">
        <v>10</v>
      </c>
      <c r="B18" s="396" t="s">
        <v>270</v>
      </c>
    </row>
    <row r="19" spans="1:2">
      <c r="A19" s="400">
        <v>11</v>
      </c>
      <c r="B19" s="401" t="s">
        <v>251</v>
      </c>
    </row>
    <row r="20" spans="1:2">
      <c r="A20" s="400">
        <v>12</v>
      </c>
      <c r="B20" s="401" t="s">
        <v>248</v>
      </c>
    </row>
    <row r="21" spans="1:2">
      <c r="A21" s="400">
        <v>13</v>
      </c>
      <c r="B21" s="403" t="s">
        <v>462</v>
      </c>
    </row>
    <row r="22" spans="1:2">
      <c r="A22" s="400">
        <v>14</v>
      </c>
      <c r="B22" s="404" t="s">
        <v>522</v>
      </c>
    </row>
    <row r="23" spans="1:2">
      <c r="A23" s="405">
        <v>15</v>
      </c>
      <c r="B23" s="401" t="s">
        <v>77</v>
      </c>
    </row>
    <row r="24" spans="1:2">
      <c r="A24" s="405">
        <v>15.1</v>
      </c>
      <c r="B24" s="396" t="s">
        <v>558</v>
      </c>
    </row>
    <row r="25" spans="1:2">
      <c r="A25" s="405">
        <v>16</v>
      </c>
      <c r="B25" s="396" t="s">
        <v>626</v>
      </c>
    </row>
    <row r="26" spans="1:2">
      <c r="A26" s="405">
        <v>17</v>
      </c>
      <c r="B26" s="396" t="s">
        <v>939</v>
      </c>
    </row>
    <row r="27" spans="1:2">
      <c r="A27" s="405">
        <v>18</v>
      </c>
      <c r="B27" s="396" t="s">
        <v>960</v>
      </c>
    </row>
    <row r="28" spans="1:2">
      <c r="A28" s="405">
        <v>19</v>
      </c>
      <c r="B28" s="396" t="s">
        <v>961</v>
      </c>
    </row>
    <row r="29" spans="1:2">
      <c r="A29" s="405">
        <v>20</v>
      </c>
      <c r="B29" s="404" t="s">
        <v>725</v>
      </c>
    </row>
    <row r="30" spans="1:2">
      <c r="A30" s="405">
        <v>21</v>
      </c>
      <c r="B30" s="396" t="s">
        <v>743</v>
      </c>
    </row>
    <row r="31" spans="1:2">
      <c r="A31" s="405">
        <v>22</v>
      </c>
      <c r="B31" s="632" t="s">
        <v>760</v>
      </c>
    </row>
    <row r="32" spans="1:2" ht="26.25">
      <c r="A32" s="405">
        <v>23</v>
      </c>
      <c r="B32" s="632" t="s">
        <v>940</v>
      </c>
    </row>
    <row r="33" spans="1:2">
      <c r="A33" s="405">
        <v>24</v>
      </c>
      <c r="B33" s="396" t="s">
        <v>941</v>
      </c>
    </row>
    <row r="34" spans="1:2">
      <c r="A34" s="405">
        <v>25</v>
      </c>
      <c r="B34" s="396" t="s">
        <v>942</v>
      </c>
    </row>
  </sheetData>
  <mergeCells count="1">
    <mergeCell ref="A6:C6"/>
  </mergeCells>
  <hyperlinks>
    <hyperlink ref="B8" location="'1. key ratios'!A1" display="ცხრილი 1: ძირითადი მაჩვენებლები"/>
    <hyperlink ref="B9" location="'2. RC'!A1" display="ცხრილი 2: საბალანსო უწყისი"/>
    <hyperlink ref="B10" location="'3. PL'!A1" display="ცხრილი 3: 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18"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0" location="'12. CRM'!A1" display="საკრედიტო რისკის მიტიგაცია"/>
    <hyperlink ref="B19" location="'11. CRWA'!A1" display="საკრედიტო რისკის მიხედვით შეწონილი რისკის პოზიციები"/>
    <hyperlink ref="B21" location="'13. CRME'!A1" display="სტანდარტიზებული მიდგომა - საკრედიტო რისკი საკრედიტო რისკის მიტიგაციის ეფექტი"/>
    <hyperlink ref="B23" location="'15. CCR'!A1" display="კონტრაგენტთან დაკავშირებული საკრედიტო რისკის მიხედვით შეწონილი რისკის პოზიციები"/>
    <hyperlink ref="B22"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4" location="'15.1. LR'!A1" display="ლევერიჯის კოეფიციენტი"/>
    <hyperlink ref="B25" location="'16. NSFR'!A1" display="წმინდა სტაბილური დაფინანსების კოეფიციენტი"/>
    <hyperlink ref="B26" location="' 17. Residual Maturity'!A1" display="რისკის პოზიციის ღირებულება ნარჩენი ვადიანობის  და რისკის კლასების მიხედვით"/>
    <hyperlink ref="B27"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28"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0" location="'21. NPL'!A1" display="უმოქმედო სესხების ცვლილება"/>
    <hyperlink ref="B31"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2"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3"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4"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29" location="'20. Reserves'!A1" display="რეზერვის ცვლილება სესხებზე და კორპორატიულ სავალო ფასიანი ქაღალდებზე"/>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55"/>
  <sheetViews>
    <sheetView zoomScaleNormal="100" workbookViewId="0">
      <pane xSplit="1" ySplit="5" topLeftCell="B48" activePane="bottomRight" state="frozen"/>
      <selection pane="topRight" activeCell="B1" sqref="B1"/>
      <selection pane="bottomLeft" activeCell="A5" sqref="A5"/>
      <selection pane="bottomRight" activeCell="C6" sqref="C6:C52"/>
    </sheetView>
  </sheetViews>
  <sheetFormatPr defaultRowHeight="15"/>
  <cols>
    <col min="1" max="1" width="9.5703125" style="5" bestFit="1" customWidth="1"/>
    <col min="2" max="2" width="132.42578125" style="2" customWidth="1"/>
    <col min="3" max="3" width="18.42578125" style="2" customWidth="1"/>
  </cols>
  <sheetData>
    <row r="1" spans="1:6" ht="15.75">
      <c r="A1" s="18" t="s">
        <v>188</v>
      </c>
      <c r="B1" s="17" t="str">
        <f>Info!C2</f>
        <v>სს "ზირაათ ბანკი საქართველო"</v>
      </c>
      <c r="D1" s="2"/>
      <c r="E1" s="2"/>
      <c r="F1" s="2"/>
    </row>
    <row r="2" spans="1:6" s="22" customFormat="1" ht="15.75" customHeight="1">
      <c r="A2" s="22" t="s">
        <v>189</v>
      </c>
      <c r="B2" s="478">
        <f>'1. key ratios'!B2</f>
        <v>44377</v>
      </c>
    </row>
    <row r="3" spans="1:6" s="22" customFormat="1" ht="15.75" customHeight="1"/>
    <row r="4" spans="1:6" ht="15.75" thickBot="1">
      <c r="A4" s="5" t="s">
        <v>414</v>
      </c>
      <c r="B4" s="61" t="s">
        <v>88</v>
      </c>
    </row>
    <row r="5" spans="1:6">
      <c r="A5" s="135" t="s">
        <v>26</v>
      </c>
      <c r="B5" s="136"/>
      <c r="C5" s="137" t="s">
        <v>27</v>
      </c>
    </row>
    <row r="6" spans="1:6">
      <c r="A6" s="138">
        <v>1</v>
      </c>
      <c r="B6" s="83" t="s">
        <v>28</v>
      </c>
      <c r="C6" s="280">
        <f>SUM(C7:C11)</f>
        <v>57738944.883599997</v>
      </c>
    </row>
    <row r="7" spans="1:6">
      <c r="A7" s="138">
        <v>2</v>
      </c>
      <c r="B7" s="80" t="s">
        <v>29</v>
      </c>
      <c r="C7" s="281">
        <v>50000000</v>
      </c>
    </row>
    <row r="8" spans="1:6">
      <c r="A8" s="138">
        <v>3</v>
      </c>
      <c r="B8" s="74" t="s">
        <v>30</v>
      </c>
      <c r="C8" s="281"/>
    </row>
    <row r="9" spans="1:6">
      <c r="A9" s="138">
        <v>4</v>
      </c>
      <c r="B9" s="74" t="s">
        <v>31</v>
      </c>
      <c r="C9" s="281"/>
    </row>
    <row r="10" spans="1:6">
      <c r="A10" s="138">
        <v>5</v>
      </c>
      <c r="B10" s="74" t="s">
        <v>32</v>
      </c>
      <c r="C10" s="281"/>
    </row>
    <row r="11" spans="1:6">
      <c r="A11" s="138">
        <v>6</v>
      </c>
      <c r="B11" s="81" t="s">
        <v>33</v>
      </c>
      <c r="C11" s="281">
        <v>7738944.8835999994</v>
      </c>
    </row>
    <row r="12" spans="1:6" s="4" customFormat="1">
      <c r="A12" s="138">
        <v>7</v>
      </c>
      <c r="B12" s="83" t="s">
        <v>34</v>
      </c>
      <c r="C12" s="282">
        <f>SUM(C13:C27)</f>
        <v>667696.66</v>
      </c>
    </row>
    <row r="13" spans="1:6" s="4" customFormat="1">
      <c r="A13" s="138">
        <v>8</v>
      </c>
      <c r="B13" s="82" t="s">
        <v>35</v>
      </c>
      <c r="C13" s="283"/>
    </row>
    <row r="14" spans="1:6" s="4" customFormat="1" ht="25.5">
      <c r="A14" s="138">
        <v>9</v>
      </c>
      <c r="B14" s="75" t="s">
        <v>36</v>
      </c>
      <c r="C14" s="283"/>
    </row>
    <row r="15" spans="1:6" s="4" customFormat="1">
      <c r="A15" s="138">
        <v>10</v>
      </c>
      <c r="B15" s="76" t="s">
        <v>37</v>
      </c>
      <c r="C15" s="283">
        <v>667696.66</v>
      </c>
    </row>
    <row r="16" spans="1:6" s="4" customFormat="1">
      <c r="A16" s="138">
        <v>11</v>
      </c>
      <c r="B16" s="77" t="s">
        <v>38</v>
      </c>
      <c r="C16" s="283"/>
    </row>
    <row r="17" spans="1:3" s="4" customFormat="1">
      <c r="A17" s="138">
        <v>12</v>
      </c>
      <c r="B17" s="76" t="s">
        <v>39</v>
      </c>
      <c r="C17" s="283"/>
    </row>
    <row r="18" spans="1:3" s="4" customFormat="1">
      <c r="A18" s="138">
        <v>13</v>
      </c>
      <c r="B18" s="76" t="s">
        <v>40</v>
      </c>
      <c r="C18" s="283"/>
    </row>
    <row r="19" spans="1:3" s="4" customFormat="1">
      <c r="A19" s="138">
        <v>14</v>
      </c>
      <c r="B19" s="76" t="s">
        <v>41</v>
      </c>
      <c r="C19" s="283"/>
    </row>
    <row r="20" spans="1:3" s="4" customFormat="1" ht="25.5">
      <c r="A20" s="138">
        <v>15</v>
      </c>
      <c r="B20" s="76" t="s">
        <v>42</v>
      </c>
      <c r="C20" s="283"/>
    </row>
    <row r="21" spans="1:3" s="4" customFormat="1" ht="25.5">
      <c r="A21" s="138">
        <v>16</v>
      </c>
      <c r="B21" s="75" t="s">
        <v>43</v>
      </c>
      <c r="C21" s="283"/>
    </row>
    <row r="22" spans="1:3" s="4" customFormat="1">
      <c r="A22" s="138">
        <v>17</v>
      </c>
      <c r="B22" s="139" t="s">
        <v>44</v>
      </c>
      <c r="C22" s="283"/>
    </row>
    <row r="23" spans="1:3" s="4" customFormat="1" ht="25.5">
      <c r="A23" s="138">
        <v>18</v>
      </c>
      <c r="B23" s="75" t="s">
        <v>45</v>
      </c>
      <c r="C23" s="283">
        <v>0</v>
      </c>
    </row>
    <row r="24" spans="1:3" s="4" customFormat="1" ht="25.5">
      <c r="A24" s="138">
        <v>19</v>
      </c>
      <c r="B24" s="75" t="s">
        <v>46</v>
      </c>
      <c r="C24" s="283">
        <v>0</v>
      </c>
    </row>
    <row r="25" spans="1:3" s="4" customFormat="1" ht="25.5">
      <c r="A25" s="138">
        <v>20</v>
      </c>
      <c r="B25" s="78" t="s">
        <v>47</v>
      </c>
      <c r="C25" s="283">
        <v>0</v>
      </c>
    </row>
    <row r="26" spans="1:3" s="4" customFormat="1">
      <c r="A26" s="138">
        <v>21</v>
      </c>
      <c r="B26" s="78" t="s">
        <v>48</v>
      </c>
      <c r="C26" s="283">
        <v>0</v>
      </c>
    </row>
    <row r="27" spans="1:3" s="4" customFormat="1" ht="25.5">
      <c r="A27" s="138">
        <v>22</v>
      </c>
      <c r="B27" s="78" t="s">
        <v>49</v>
      </c>
      <c r="C27" s="283">
        <v>0</v>
      </c>
    </row>
    <row r="28" spans="1:3" s="4" customFormat="1">
      <c r="A28" s="138">
        <v>23</v>
      </c>
      <c r="B28" s="84" t="s">
        <v>23</v>
      </c>
      <c r="C28" s="282">
        <f>C6-C12</f>
        <v>57071248.2236</v>
      </c>
    </row>
    <row r="29" spans="1:3" s="4" customFormat="1">
      <c r="A29" s="140"/>
      <c r="B29" s="79"/>
      <c r="C29" s="283"/>
    </row>
    <row r="30" spans="1:3" s="4" customFormat="1">
      <c r="A30" s="140">
        <v>24</v>
      </c>
      <c r="B30" s="84" t="s">
        <v>50</v>
      </c>
      <c r="C30" s="282">
        <f>C31+C34</f>
        <v>0</v>
      </c>
    </row>
    <row r="31" spans="1:3" s="4" customFormat="1">
      <c r="A31" s="140">
        <v>25</v>
      </c>
      <c r="B31" s="74" t="s">
        <v>51</v>
      </c>
      <c r="C31" s="284">
        <f>C32+C33</f>
        <v>0</v>
      </c>
    </row>
    <row r="32" spans="1:3" s="4" customFormat="1">
      <c r="A32" s="140">
        <v>26</v>
      </c>
      <c r="B32" s="181" t="s">
        <v>52</v>
      </c>
      <c r="C32" s="283"/>
    </row>
    <row r="33" spans="1:3" s="4" customFormat="1">
      <c r="A33" s="140">
        <v>27</v>
      </c>
      <c r="B33" s="181" t="s">
        <v>53</v>
      </c>
      <c r="C33" s="283"/>
    </row>
    <row r="34" spans="1:3" s="4" customFormat="1">
      <c r="A34" s="140">
        <v>28</v>
      </c>
      <c r="B34" s="74" t="s">
        <v>54</v>
      </c>
      <c r="C34" s="283"/>
    </row>
    <row r="35" spans="1:3" s="4" customFormat="1">
      <c r="A35" s="140">
        <v>29</v>
      </c>
      <c r="B35" s="84" t="s">
        <v>55</v>
      </c>
      <c r="C35" s="282">
        <f>SUM(C36:C40)</f>
        <v>0</v>
      </c>
    </row>
    <row r="36" spans="1:3" s="4" customFormat="1">
      <c r="A36" s="140">
        <v>30</v>
      </c>
      <c r="B36" s="75" t="s">
        <v>56</v>
      </c>
      <c r="C36" s="283"/>
    </row>
    <row r="37" spans="1:3" s="4" customFormat="1">
      <c r="A37" s="140">
        <v>31</v>
      </c>
      <c r="B37" s="76" t="s">
        <v>57</v>
      </c>
      <c r="C37" s="283"/>
    </row>
    <row r="38" spans="1:3" s="4" customFormat="1" ht="25.5">
      <c r="A38" s="140">
        <v>32</v>
      </c>
      <c r="B38" s="75" t="s">
        <v>58</v>
      </c>
      <c r="C38" s="283"/>
    </row>
    <row r="39" spans="1:3" s="4" customFormat="1" ht="25.5">
      <c r="A39" s="140">
        <v>33</v>
      </c>
      <c r="B39" s="75" t="s">
        <v>46</v>
      </c>
      <c r="C39" s="283"/>
    </row>
    <row r="40" spans="1:3" s="4" customFormat="1" ht="25.5">
      <c r="A40" s="140">
        <v>34</v>
      </c>
      <c r="B40" s="78" t="s">
        <v>59</v>
      </c>
      <c r="C40" s="283"/>
    </row>
    <row r="41" spans="1:3" s="4" customFormat="1">
      <c r="A41" s="140">
        <v>35</v>
      </c>
      <c r="B41" s="84" t="s">
        <v>24</v>
      </c>
      <c r="C41" s="282">
        <f>C30-C35</f>
        <v>0</v>
      </c>
    </row>
    <row r="42" spans="1:3" s="4" customFormat="1">
      <c r="A42" s="140"/>
      <c r="B42" s="79"/>
      <c r="C42" s="283"/>
    </row>
    <row r="43" spans="1:3" s="4" customFormat="1">
      <c r="A43" s="140">
        <v>36</v>
      </c>
      <c r="B43" s="85" t="s">
        <v>60</v>
      </c>
      <c r="C43" s="282">
        <f>SUM(C44:C46)</f>
        <v>1678154.7152</v>
      </c>
    </row>
    <row r="44" spans="1:3" s="4" customFormat="1">
      <c r="A44" s="140">
        <v>37</v>
      </c>
      <c r="B44" s="74" t="s">
        <v>61</v>
      </c>
      <c r="C44" s="283"/>
    </row>
    <row r="45" spans="1:3" s="4" customFormat="1">
      <c r="A45" s="140">
        <v>38</v>
      </c>
      <c r="B45" s="74" t="s">
        <v>62</v>
      </c>
      <c r="C45" s="283"/>
    </row>
    <row r="46" spans="1:3" s="4" customFormat="1">
      <c r="A46" s="140">
        <v>39</v>
      </c>
      <c r="B46" s="74" t="s">
        <v>63</v>
      </c>
      <c r="C46" s="283">
        <v>1678154.7152</v>
      </c>
    </row>
    <row r="47" spans="1:3" s="4" customFormat="1">
      <c r="A47" s="140">
        <v>40</v>
      </c>
      <c r="B47" s="85" t="s">
        <v>64</v>
      </c>
      <c r="C47" s="282">
        <f>SUM(C48:C51)</f>
        <v>0</v>
      </c>
    </row>
    <row r="48" spans="1:3" s="4" customFormat="1">
      <c r="A48" s="140">
        <v>41</v>
      </c>
      <c r="B48" s="75" t="s">
        <v>65</v>
      </c>
      <c r="C48" s="283"/>
    </row>
    <row r="49" spans="1:3" s="4" customFormat="1">
      <c r="A49" s="140">
        <v>42</v>
      </c>
      <c r="B49" s="76" t="s">
        <v>66</v>
      </c>
      <c r="C49" s="283"/>
    </row>
    <row r="50" spans="1:3" s="4" customFormat="1" ht="25.5">
      <c r="A50" s="140">
        <v>43</v>
      </c>
      <c r="B50" s="75" t="s">
        <v>67</v>
      </c>
      <c r="C50" s="283"/>
    </row>
    <row r="51" spans="1:3" s="4" customFormat="1" ht="25.5">
      <c r="A51" s="140">
        <v>44</v>
      </c>
      <c r="B51" s="75" t="s">
        <v>46</v>
      </c>
      <c r="C51" s="283"/>
    </row>
    <row r="52" spans="1:3" s="4" customFormat="1" ht="15.75" thickBot="1">
      <c r="A52" s="141">
        <v>45</v>
      </c>
      <c r="B52" s="142" t="s">
        <v>25</v>
      </c>
      <c r="C52" s="285">
        <f>C43-C47</f>
        <v>1678154.7152</v>
      </c>
    </row>
    <row r="55" spans="1:3">
      <c r="B55" s="2" t="s">
        <v>225</v>
      </c>
    </row>
  </sheetData>
  <dataValidations count="1">
    <dataValidation operator="lessThanOrEqual" allowBlank="1" showInputMessage="1" showErrorMessage="1" errorTitle="Should be negative number" error="Should be whole negative number or 0" sqref="C13:C52"/>
  </dataValidations>
  <pageMargins left="0.7" right="0.7" top="0.75" bottom="0.75" header="0.3" footer="0.3"/>
  <ignoredErrors>
    <ignoredError sqref="C31" unlockedFormula="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23"/>
  <sheetViews>
    <sheetView workbookViewId="0">
      <selection activeCell="D7" sqref="D7:D21"/>
    </sheetView>
  </sheetViews>
  <sheetFormatPr defaultColWidth="9.140625" defaultRowHeight="12.75"/>
  <cols>
    <col min="1" max="1" width="10.85546875" style="345" bestFit="1" customWidth="1"/>
    <col min="2" max="2" width="59" style="345" customWidth="1"/>
    <col min="3" max="3" width="16.7109375" style="345" bestFit="1" customWidth="1"/>
    <col min="4" max="4" width="22.140625" style="345" customWidth="1"/>
    <col min="5" max="16384" width="9.140625" style="345"/>
  </cols>
  <sheetData>
    <row r="1" spans="1:4" ht="15">
      <c r="A1" s="18" t="s">
        <v>188</v>
      </c>
      <c r="B1" s="17" t="str">
        <f>Info!C2</f>
        <v>სს "ზირაათ ბანკი საქართველო"</v>
      </c>
    </row>
    <row r="2" spans="1:4" s="22" customFormat="1" ht="15.75" customHeight="1">
      <c r="A2" s="22" t="s">
        <v>189</v>
      </c>
      <c r="B2" s="832">
        <f>'1. key ratios'!B2</f>
        <v>44377</v>
      </c>
    </row>
    <row r="3" spans="1:4" s="22" customFormat="1" ht="15.75" customHeight="1"/>
    <row r="4" spans="1:4" ht="13.5" thickBot="1">
      <c r="A4" s="346" t="s">
        <v>528</v>
      </c>
      <c r="B4" s="383" t="s">
        <v>529</v>
      </c>
    </row>
    <row r="5" spans="1:4" s="384" customFormat="1">
      <c r="A5" s="675" t="s">
        <v>530</v>
      </c>
      <c r="B5" s="676"/>
      <c r="C5" s="373" t="s">
        <v>531</v>
      </c>
      <c r="D5" s="374" t="s">
        <v>532</v>
      </c>
    </row>
    <row r="6" spans="1:4" s="385" customFormat="1">
      <c r="A6" s="375">
        <v>1</v>
      </c>
      <c r="B6" s="376" t="s">
        <v>533</v>
      </c>
      <c r="C6" s="376"/>
      <c r="D6" s="377"/>
    </row>
    <row r="7" spans="1:4" s="385" customFormat="1">
      <c r="A7" s="378" t="s">
        <v>534</v>
      </c>
      <c r="B7" s="379" t="s">
        <v>535</v>
      </c>
      <c r="C7" s="432">
        <v>4.4999999999999998E-2</v>
      </c>
      <c r="D7" s="837">
        <f>C7*'5. RWA'!$C$13</f>
        <v>6918113.5463520009</v>
      </c>
    </row>
    <row r="8" spans="1:4" s="385" customFormat="1">
      <c r="A8" s="378" t="s">
        <v>536</v>
      </c>
      <c r="B8" s="379" t="s">
        <v>537</v>
      </c>
      <c r="C8" s="433">
        <v>0.06</v>
      </c>
      <c r="D8" s="837">
        <f>C8*'5. RWA'!$C$13</f>
        <v>9224151.3951360006</v>
      </c>
    </row>
    <row r="9" spans="1:4" s="385" customFormat="1">
      <c r="A9" s="378" t="s">
        <v>538</v>
      </c>
      <c r="B9" s="379" t="s">
        <v>539</v>
      </c>
      <c r="C9" s="433">
        <v>0.08</v>
      </c>
      <c r="D9" s="837">
        <f>C9*'5. RWA'!$C$13</f>
        <v>12298868.526848001</v>
      </c>
    </row>
    <row r="10" spans="1:4" s="385" customFormat="1">
      <c r="A10" s="375" t="s">
        <v>540</v>
      </c>
      <c r="B10" s="376" t="s">
        <v>541</v>
      </c>
      <c r="C10" s="434"/>
      <c r="D10" s="836"/>
    </row>
    <row r="11" spans="1:4" s="386" customFormat="1">
      <c r="A11" s="380" t="s">
        <v>542</v>
      </c>
      <c r="B11" s="381" t="s">
        <v>604</v>
      </c>
      <c r="C11" s="435">
        <v>0</v>
      </c>
      <c r="D11" s="835">
        <f>C11*'5. RWA'!$C$13</f>
        <v>0</v>
      </c>
    </row>
    <row r="12" spans="1:4" s="386" customFormat="1">
      <c r="A12" s="380" t="s">
        <v>543</v>
      </c>
      <c r="B12" s="381" t="s">
        <v>544</v>
      </c>
      <c r="C12" s="435">
        <v>0</v>
      </c>
      <c r="D12" s="835">
        <f>C12*'5. RWA'!$C$13</f>
        <v>0</v>
      </c>
    </row>
    <row r="13" spans="1:4" s="386" customFormat="1">
      <c r="A13" s="380" t="s">
        <v>545</v>
      </c>
      <c r="B13" s="381" t="s">
        <v>546</v>
      </c>
      <c r="C13" s="435"/>
      <c r="D13" s="835">
        <f>C13*'5. RWA'!$C$13</f>
        <v>0</v>
      </c>
    </row>
    <row r="14" spans="1:4" s="385" customFormat="1">
      <c r="A14" s="375" t="s">
        <v>547</v>
      </c>
      <c r="B14" s="376" t="s">
        <v>602</v>
      </c>
      <c r="C14" s="436"/>
      <c r="D14" s="836"/>
    </row>
    <row r="15" spans="1:4" s="385" customFormat="1">
      <c r="A15" s="397" t="s">
        <v>550</v>
      </c>
      <c r="B15" s="381" t="s">
        <v>603</v>
      </c>
      <c r="C15" s="435">
        <v>1.9083131292621836E-2</v>
      </c>
      <c r="D15" s="835">
        <f>C15*'5. RWA'!$C$13</f>
        <v>2933761.5356066865</v>
      </c>
    </row>
    <row r="16" spans="1:4" s="385" customFormat="1">
      <c r="A16" s="397" t="s">
        <v>551</v>
      </c>
      <c r="B16" s="381" t="s">
        <v>553</v>
      </c>
      <c r="C16" s="435">
        <v>2.5451402427622748E-2</v>
      </c>
      <c r="D16" s="835">
        <f>C16*'5. RWA'!$C$13</f>
        <v>3912793.1535154027</v>
      </c>
    </row>
    <row r="17" spans="1:6" s="385" customFormat="1">
      <c r="A17" s="397" t="s">
        <v>552</v>
      </c>
      <c r="B17" s="381" t="s">
        <v>600</v>
      </c>
      <c r="C17" s="435">
        <v>6.1731321235729761E-2</v>
      </c>
      <c r="D17" s="835">
        <f>C17*'5. RWA'!$C$13</f>
        <v>9490317.5483357552</v>
      </c>
    </row>
    <row r="18" spans="1:6" s="384" customFormat="1">
      <c r="A18" s="677" t="s">
        <v>601</v>
      </c>
      <c r="B18" s="678"/>
      <c r="C18" s="437" t="s">
        <v>531</v>
      </c>
      <c r="D18" s="834" t="s">
        <v>532</v>
      </c>
    </row>
    <row r="19" spans="1:6" s="385" customFormat="1">
      <c r="A19" s="382">
        <v>4</v>
      </c>
      <c r="B19" s="381" t="s">
        <v>23</v>
      </c>
      <c r="C19" s="435">
        <f>C7+C11+C12+C13+C15</f>
        <v>6.4083131292621831E-2</v>
      </c>
      <c r="D19" s="837">
        <f>C19*'5. RWA'!$C$13</f>
        <v>9851875.0819586869</v>
      </c>
    </row>
    <row r="20" spans="1:6" s="385" customFormat="1">
      <c r="A20" s="382">
        <v>5</v>
      </c>
      <c r="B20" s="381" t="s">
        <v>89</v>
      </c>
      <c r="C20" s="435">
        <f>C8+C11+C12+C13+C16</f>
        <v>8.5451402427622752E-2</v>
      </c>
      <c r="D20" s="837">
        <f>C20*'5. RWA'!$C$13</f>
        <v>13136944.548651405</v>
      </c>
    </row>
    <row r="21" spans="1:6" s="385" customFormat="1" ht="13.5" thickBot="1">
      <c r="A21" s="387" t="s">
        <v>548</v>
      </c>
      <c r="B21" s="388" t="s">
        <v>88</v>
      </c>
      <c r="C21" s="438">
        <f>C9+C11+C12+C13+C17</f>
        <v>0.14173132123572976</v>
      </c>
      <c r="D21" s="833">
        <f>C21*'5. RWA'!$C$13</f>
        <v>21789186.075183757</v>
      </c>
    </row>
    <row r="22" spans="1:6">
      <c r="F22" s="346"/>
    </row>
    <row r="23" spans="1:6" ht="63.75">
      <c r="B23" s="24" t="s">
        <v>605</v>
      </c>
    </row>
  </sheetData>
  <mergeCells count="2">
    <mergeCell ref="A5:B5"/>
    <mergeCell ref="A18:B18"/>
  </mergeCells>
  <conditionalFormatting sqref="C21">
    <cfRule type="cellIs" dxfId="21"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F45"/>
  <sheetViews>
    <sheetView zoomScaleNormal="100" workbookViewId="0">
      <pane xSplit="1" ySplit="5" topLeftCell="B33" activePane="bottomRight" state="frozen"/>
      <selection pane="topRight" activeCell="B1" sqref="B1"/>
      <selection pane="bottomLeft" activeCell="A5" sqref="A5"/>
      <selection pane="bottomRight" activeCell="C6" sqref="C6:C45"/>
    </sheetView>
  </sheetViews>
  <sheetFormatPr defaultRowHeight="15.75"/>
  <cols>
    <col min="1" max="1" width="10.7109375" style="70" customWidth="1"/>
    <col min="2" max="2" width="91.85546875" style="70" customWidth="1"/>
    <col min="3" max="3" width="53.140625" style="70" customWidth="1"/>
    <col min="4" max="4" width="32.28515625" style="70" customWidth="1"/>
    <col min="5" max="5" width="9.42578125" customWidth="1"/>
  </cols>
  <sheetData>
    <row r="1" spans="1:6">
      <c r="A1" s="18" t="s">
        <v>188</v>
      </c>
      <c r="B1" s="20" t="str">
        <f>Info!C2</f>
        <v>სს "ზირაათ ბანკი საქართველო"</v>
      </c>
      <c r="E1" s="2"/>
      <c r="F1" s="2"/>
    </row>
    <row r="2" spans="1:6" s="22" customFormat="1" ht="15.75" customHeight="1">
      <c r="A2" s="22" t="s">
        <v>189</v>
      </c>
      <c r="B2" s="832">
        <f>'1. key ratios'!B2</f>
        <v>44377</v>
      </c>
    </row>
    <row r="3" spans="1:6" s="22" customFormat="1" ht="15.75" customHeight="1">
      <c r="A3" s="27"/>
    </row>
    <row r="4" spans="1:6" s="22" customFormat="1" ht="15.75" customHeight="1" thickBot="1">
      <c r="A4" s="22" t="s">
        <v>415</v>
      </c>
      <c r="B4" s="205" t="s">
        <v>270</v>
      </c>
      <c r="D4" s="207" t="s">
        <v>93</v>
      </c>
    </row>
    <row r="5" spans="1:6" ht="38.25">
      <c r="A5" s="154" t="s">
        <v>26</v>
      </c>
      <c r="B5" s="155" t="s">
        <v>231</v>
      </c>
      <c r="C5" s="156" t="s">
        <v>237</v>
      </c>
      <c r="D5" s="206" t="s">
        <v>271</v>
      </c>
    </row>
    <row r="6" spans="1:6">
      <c r="A6" s="143">
        <v>1</v>
      </c>
      <c r="B6" s="86" t="s">
        <v>154</v>
      </c>
      <c r="C6" s="873">
        <v>7365556.8231999995</v>
      </c>
      <c r="D6" s="144"/>
      <c r="E6" s="8"/>
    </row>
    <row r="7" spans="1:6">
      <c r="A7" s="143">
        <v>2</v>
      </c>
      <c r="B7" s="87" t="s">
        <v>155</v>
      </c>
      <c r="C7" s="872">
        <v>36998212.061300002</v>
      </c>
      <c r="D7" s="145"/>
      <c r="E7" s="8"/>
    </row>
    <row r="8" spans="1:6">
      <c r="A8" s="143">
        <v>3</v>
      </c>
      <c r="B8" s="87" t="s">
        <v>156</v>
      </c>
      <c r="C8" s="872">
        <v>6410328.7959000003</v>
      </c>
      <c r="D8" s="145"/>
      <c r="E8" s="8"/>
    </row>
    <row r="9" spans="1:6">
      <c r="A9" s="143">
        <v>4</v>
      </c>
      <c r="B9" s="87" t="s">
        <v>185</v>
      </c>
      <c r="C9" s="872">
        <v>0</v>
      </c>
      <c r="D9" s="145"/>
      <c r="E9" s="8"/>
    </row>
    <row r="10" spans="1:6">
      <c r="A10" s="143">
        <v>5</v>
      </c>
      <c r="B10" s="87" t="s">
        <v>157</v>
      </c>
      <c r="C10" s="872">
        <v>7249180.8700000001</v>
      </c>
      <c r="D10" s="145"/>
      <c r="E10" s="8"/>
    </row>
    <row r="11" spans="1:6">
      <c r="A11" s="143">
        <v>6.1</v>
      </c>
      <c r="B11" s="87" t="s">
        <v>158</v>
      </c>
      <c r="C11" s="871">
        <v>76778902.829999998</v>
      </c>
      <c r="D11" s="146"/>
      <c r="E11" s="9"/>
    </row>
    <row r="12" spans="1:6">
      <c r="A12" s="143">
        <v>6.2</v>
      </c>
      <c r="B12" s="88" t="s">
        <v>159</v>
      </c>
      <c r="C12" s="871">
        <v>-4691532.8968000002</v>
      </c>
      <c r="D12" s="146"/>
      <c r="E12" s="9"/>
    </row>
    <row r="13" spans="1:6">
      <c r="A13" s="143" t="s">
        <v>489</v>
      </c>
      <c r="B13" s="879" t="s">
        <v>490</v>
      </c>
      <c r="C13" s="871">
        <v>-1139555.1259000001</v>
      </c>
      <c r="D13" s="146"/>
      <c r="E13" s="9"/>
    </row>
    <row r="14" spans="1:6">
      <c r="A14" s="143" t="s">
        <v>624</v>
      </c>
      <c r="B14" s="879" t="s">
        <v>613</v>
      </c>
      <c r="C14" s="871">
        <v>0</v>
      </c>
      <c r="D14" s="146"/>
      <c r="E14" s="9"/>
    </row>
    <row r="15" spans="1:6">
      <c r="A15" s="143">
        <v>6</v>
      </c>
      <c r="B15" s="87" t="s">
        <v>160</v>
      </c>
      <c r="C15" s="870">
        <v>72087369.933200002</v>
      </c>
      <c r="D15" s="146"/>
      <c r="E15" s="8"/>
    </row>
    <row r="16" spans="1:6">
      <c r="A16" s="143">
        <v>7</v>
      </c>
      <c r="B16" s="87" t="s">
        <v>161</v>
      </c>
      <c r="C16" s="872">
        <v>790298.78539999994</v>
      </c>
      <c r="D16" s="145"/>
      <c r="E16" s="8"/>
    </row>
    <row r="17" spans="1:5">
      <c r="A17" s="143">
        <v>8</v>
      </c>
      <c r="B17" s="87" t="s">
        <v>162</v>
      </c>
      <c r="C17" s="872">
        <v>62320</v>
      </c>
      <c r="D17" s="145"/>
      <c r="E17" s="8"/>
    </row>
    <row r="18" spans="1:5">
      <c r="A18" s="143">
        <v>9</v>
      </c>
      <c r="B18" s="87" t="s">
        <v>163</v>
      </c>
      <c r="C18" s="872">
        <v>0</v>
      </c>
      <c r="D18" s="145"/>
      <c r="E18" s="8"/>
    </row>
    <row r="19" spans="1:5">
      <c r="A19" s="143">
        <v>9.1</v>
      </c>
      <c r="B19" s="89" t="s">
        <v>247</v>
      </c>
      <c r="C19" s="871"/>
      <c r="D19" s="145"/>
      <c r="E19" s="8"/>
    </row>
    <row r="20" spans="1:5">
      <c r="A20" s="143">
        <v>9.1999999999999993</v>
      </c>
      <c r="B20" s="89" t="s">
        <v>236</v>
      </c>
      <c r="C20" s="871"/>
      <c r="D20" s="145"/>
      <c r="E20" s="8"/>
    </row>
    <row r="21" spans="1:5">
      <c r="A21" s="143">
        <v>9.3000000000000007</v>
      </c>
      <c r="B21" s="89" t="s">
        <v>235</v>
      </c>
      <c r="C21" s="871"/>
      <c r="D21" s="145"/>
      <c r="E21" s="8"/>
    </row>
    <row r="22" spans="1:5">
      <c r="A22" s="143">
        <v>10</v>
      </c>
      <c r="B22" s="87" t="s">
        <v>164</v>
      </c>
      <c r="C22" s="872">
        <v>6393825.5999999996</v>
      </c>
      <c r="D22" s="145"/>
      <c r="E22" s="8"/>
    </row>
    <row r="23" spans="1:5">
      <c r="A23" s="143">
        <v>10.1</v>
      </c>
      <c r="B23" s="89" t="s">
        <v>234</v>
      </c>
      <c r="C23" s="872">
        <v>667696.66</v>
      </c>
      <c r="D23" s="243" t="s">
        <v>442</v>
      </c>
      <c r="E23" s="8"/>
    </row>
    <row r="24" spans="1:5">
      <c r="A24" s="143">
        <v>11</v>
      </c>
      <c r="B24" s="90" t="s">
        <v>165</v>
      </c>
      <c r="C24" s="869">
        <v>1812259.1145000001</v>
      </c>
      <c r="D24" s="147"/>
      <c r="E24" s="8"/>
    </row>
    <row r="25" spans="1:5">
      <c r="A25" s="143">
        <v>12</v>
      </c>
      <c r="B25" s="92" t="s">
        <v>166</v>
      </c>
      <c r="C25" s="868">
        <v>139169351.9835</v>
      </c>
      <c r="D25" s="148"/>
      <c r="E25" s="7"/>
    </row>
    <row r="26" spans="1:5">
      <c r="A26" s="143">
        <v>13</v>
      </c>
      <c r="B26" s="87" t="s">
        <v>167</v>
      </c>
      <c r="C26" s="867">
        <v>2823350</v>
      </c>
      <c r="D26" s="149"/>
      <c r="E26" s="8"/>
    </row>
    <row r="27" spans="1:5">
      <c r="A27" s="143">
        <v>14</v>
      </c>
      <c r="B27" s="87" t="s">
        <v>168</v>
      </c>
      <c r="C27" s="872">
        <v>55104014.945500001</v>
      </c>
      <c r="D27" s="145"/>
      <c r="E27" s="8"/>
    </row>
    <row r="28" spans="1:5">
      <c r="A28" s="143">
        <v>15</v>
      </c>
      <c r="B28" s="87" t="s">
        <v>169</v>
      </c>
      <c r="C28" s="872">
        <v>6194352.3520999998</v>
      </c>
      <c r="D28" s="145"/>
      <c r="E28" s="8"/>
    </row>
    <row r="29" spans="1:5">
      <c r="A29" s="143">
        <v>16</v>
      </c>
      <c r="B29" s="87" t="s">
        <v>170</v>
      </c>
      <c r="C29" s="872">
        <v>10002328.496100001</v>
      </c>
      <c r="D29" s="145"/>
      <c r="E29" s="8"/>
    </row>
    <row r="30" spans="1:5">
      <c r="A30" s="143">
        <v>17</v>
      </c>
      <c r="B30" s="87" t="s">
        <v>171</v>
      </c>
      <c r="C30" s="872">
        <v>0</v>
      </c>
      <c r="D30" s="145"/>
      <c r="E30" s="8"/>
    </row>
    <row r="31" spans="1:5">
      <c r="A31" s="143">
        <v>18</v>
      </c>
      <c r="B31" s="87" t="s">
        <v>172</v>
      </c>
      <c r="C31" s="872">
        <v>0</v>
      </c>
      <c r="D31" s="145"/>
      <c r="E31" s="8"/>
    </row>
    <row r="32" spans="1:5">
      <c r="A32" s="143">
        <v>19</v>
      </c>
      <c r="B32" s="87" t="s">
        <v>173</v>
      </c>
      <c r="C32" s="872">
        <v>146422.9792</v>
      </c>
      <c r="D32" s="145"/>
      <c r="E32" s="8"/>
    </row>
    <row r="33" spans="1:5">
      <c r="A33" s="143">
        <v>20</v>
      </c>
      <c r="B33" s="87" t="s">
        <v>95</v>
      </c>
      <c r="C33" s="872">
        <v>6835061.6372999996</v>
      </c>
      <c r="D33" s="145"/>
      <c r="E33" s="8"/>
    </row>
    <row r="34" spans="1:5">
      <c r="A34" s="143">
        <v>20.100000000000001</v>
      </c>
      <c r="B34" s="91" t="s">
        <v>488</v>
      </c>
      <c r="C34" s="869">
        <v>538599.58929999999</v>
      </c>
      <c r="D34" s="147"/>
      <c r="E34" s="8"/>
    </row>
    <row r="35" spans="1:5">
      <c r="A35" s="143">
        <v>21</v>
      </c>
      <c r="B35" s="90" t="s">
        <v>174</v>
      </c>
      <c r="C35" s="869">
        <v>0</v>
      </c>
      <c r="D35" s="147"/>
      <c r="E35" s="8"/>
    </row>
    <row r="36" spans="1:5">
      <c r="A36" s="143">
        <v>21.1</v>
      </c>
      <c r="B36" s="91" t="s">
        <v>233</v>
      </c>
      <c r="C36" s="866">
        <v>0</v>
      </c>
      <c r="D36" s="150"/>
      <c r="E36" s="8"/>
    </row>
    <row r="37" spans="1:5">
      <c r="A37" s="143">
        <v>22</v>
      </c>
      <c r="B37" s="92" t="s">
        <v>175</v>
      </c>
      <c r="C37" s="868">
        <v>81105530.410200015</v>
      </c>
      <c r="D37" s="148"/>
      <c r="E37" s="7"/>
    </row>
    <row r="38" spans="1:5">
      <c r="A38" s="143">
        <v>23</v>
      </c>
      <c r="B38" s="90" t="s">
        <v>176</v>
      </c>
      <c r="C38" s="872">
        <v>50000000</v>
      </c>
      <c r="D38" s="145"/>
      <c r="E38" s="8"/>
    </row>
    <row r="39" spans="1:5">
      <c r="A39" s="143">
        <v>24</v>
      </c>
      <c r="B39" s="90" t="s">
        <v>177</v>
      </c>
      <c r="C39" s="872">
        <v>0</v>
      </c>
      <c r="D39" s="145"/>
      <c r="E39" s="8"/>
    </row>
    <row r="40" spans="1:5">
      <c r="A40" s="143">
        <v>25</v>
      </c>
      <c r="B40" s="90" t="s">
        <v>232</v>
      </c>
      <c r="C40" s="872">
        <v>0</v>
      </c>
      <c r="D40" s="145"/>
      <c r="E40" s="8"/>
    </row>
    <row r="41" spans="1:5">
      <c r="A41" s="143">
        <v>26</v>
      </c>
      <c r="B41" s="90" t="s">
        <v>179</v>
      </c>
      <c r="C41" s="872">
        <v>0</v>
      </c>
      <c r="D41" s="145"/>
      <c r="E41" s="8"/>
    </row>
    <row r="42" spans="1:5">
      <c r="A42" s="143">
        <v>27</v>
      </c>
      <c r="B42" s="90" t="s">
        <v>180</v>
      </c>
      <c r="C42" s="872">
        <v>0</v>
      </c>
      <c r="D42" s="145"/>
      <c r="E42" s="8"/>
    </row>
    <row r="43" spans="1:5">
      <c r="A43" s="143">
        <v>28</v>
      </c>
      <c r="B43" s="90" t="s">
        <v>181</v>
      </c>
      <c r="C43" s="872">
        <v>8063820.7335999999</v>
      </c>
      <c r="D43" s="145"/>
      <c r="E43" s="8"/>
    </row>
    <row r="44" spans="1:5">
      <c r="A44" s="143">
        <v>29</v>
      </c>
      <c r="B44" s="90" t="s">
        <v>35</v>
      </c>
      <c r="C44" s="872">
        <v>0</v>
      </c>
      <c r="D44" s="145"/>
      <c r="E44" s="8"/>
    </row>
    <row r="45" spans="1:5" ht="16.5" thickBot="1">
      <c r="A45" s="151">
        <v>30</v>
      </c>
      <c r="B45" s="152" t="s">
        <v>182</v>
      </c>
      <c r="C45" s="865">
        <f>SUM(C38:C44)</f>
        <v>58063820.733599998</v>
      </c>
      <c r="D45" s="153"/>
      <c r="E45" s="7"/>
    </row>
  </sheetData>
  <pageMargins left="0.7" right="0.7" top="0.75" bottom="0.75" header="0.3" footer="0.3"/>
  <pageSetup paperSize="9" orientation="portrait" horizontalDpi="4294967295" verticalDpi="4294967295"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S22"/>
  <sheetViews>
    <sheetView workbookViewId="0">
      <pane xSplit="2" ySplit="7" topLeftCell="C8" activePane="bottomRight" state="frozen"/>
      <selection pane="topRight" activeCell="C1" sqref="C1"/>
      <selection pane="bottomLeft" activeCell="A8" sqref="A8"/>
      <selection pane="bottomRight" activeCell="C8" sqref="C8:S22"/>
    </sheetView>
  </sheetViews>
  <sheetFormatPr defaultColWidth="9.140625" defaultRowHeight="12.75"/>
  <cols>
    <col min="1" max="1" width="10.5703125" style="2" bestFit="1" customWidth="1"/>
    <col min="2" max="2" width="95" style="2" customWidth="1"/>
    <col min="3" max="3" width="10.28515625" style="2" bestFit="1" customWidth="1"/>
    <col min="4" max="4" width="13.28515625" style="2" bestFit="1" customWidth="1"/>
    <col min="5" max="5" width="9.42578125" style="2" bestFit="1" customWidth="1"/>
    <col min="6" max="6" width="13.28515625" style="2" bestFit="1" customWidth="1"/>
    <col min="7" max="7" width="9.42578125" style="2" bestFit="1" customWidth="1"/>
    <col min="8" max="8" width="13.28515625" style="2" bestFit="1" customWidth="1"/>
    <col min="9" max="9" width="9.42578125" style="2" bestFit="1" customWidth="1"/>
    <col min="10" max="10" width="13.28515625" style="2" bestFit="1" customWidth="1"/>
    <col min="11" max="11" width="9.42578125" style="2" bestFit="1" customWidth="1"/>
    <col min="12" max="12" width="13.28515625" style="2" bestFit="1" customWidth="1"/>
    <col min="13" max="13" width="11.28515625" style="2" bestFit="1" customWidth="1"/>
    <col min="14" max="14" width="13.28515625" style="2" bestFit="1" customWidth="1"/>
    <col min="15" max="15" width="9.42578125" style="2" bestFit="1" customWidth="1"/>
    <col min="16" max="16" width="13.28515625" style="2" bestFit="1" customWidth="1"/>
    <col min="17" max="17" width="9.42578125" style="2" bestFit="1" customWidth="1"/>
    <col min="18" max="18" width="13.28515625" style="2" bestFit="1" customWidth="1"/>
    <col min="19" max="19" width="31.5703125" style="2" bestFit="1" customWidth="1"/>
    <col min="20" max="16384" width="9.140625" style="13"/>
  </cols>
  <sheetData>
    <row r="1" spans="1:19">
      <c r="A1" s="2" t="s">
        <v>188</v>
      </c>
      <c r="B1" s="345" t="str">
        <f>Info!C2</f>
        <v>სს "ზირაათ ბანკი საქართველო"</v>
      </c>
    </row>
    <row r="2" spans="1:19">
      <c r="A2" s="2" t="s">
        <v>189</v>
      </c>
      <c r="B2" s="832">
        <f>'1. key ratios'!B2</f>
        <v>44377</v>
      </c>
    </row>
    <row r="4" spans="1:19" ht="26.25" thickBot="1">
      <c r="A4" s="69" t="s">
        <v>416</v>
      </c>
      <c r="B4" s="312" t="s">
        <v>459</v>
      </c>
    </row>
    <row r="5" spans="1:19">
      <c r="A5" s="132"/>
      <c r="B5" s="134"/>
      <c r="C5" s="118" t="s">
        <v>0</v>
      </c>
      <c r="D5" s="118" t="s">
        <v>1</v>
      </c>
      <c r="E5" s="118" t="s">
        <v>2</v>
      </c>
      <c r="F5" s="118" t="s">
        <v>3</v>
      </c>
      <c r="G5" s="118" t="s">
        <v>4</v>
      </c>
      <c r="H5" s="118" t="s">
        <v>5</v>
      </c>
      <c r="I5" s="118" t="s">
        <v>238</v>
      </c>
      <c r="J5" s="118" t="s">
        <v>239</v>
      </c>
      <c r="K5" s="118" t="s">
        <v>240</v>
      </c>
      <c r="L5" s="118" t="s">
        <v>241</v>
      </c>
      <c r="M5" s="118" t="s">
        <v>242</v>
      </c>
      <c r="N5" s="118" t="s">
        <v>243</v>
      </c>
      <c r="O5" s="118" t="s">
        <v>446</v>
      </c>
      <c r="P5" s="118" t="s">
        <v>447</v>
      </c>
      <c r="Q5" s="118" t="s">
        <v>448</v>
      </c>
      <c r="R5" s="304" t="s">
        <v>449</v>
      </c>
      <c r="S5" s="119" t="s">
        <v>450</v>
      </c>
    </row>
    <row r="6" spans="1:19" ht="46.5" customHeight="1">
      <c r="A6" s="158"/>
      <c r="B6" s="683" t="s">
        <v>451</v>
      </c>
      <c r="C6" s="681">
        <v>0</v>
      </c>
      <c r="D6" s="682"/>
      <c r="E6" s="681">
        <v>0.2</v>
      </c>
      <c r="F6" s="682"/>
      <c r="G6" s="681">
        <v>0.35</v>
      </c>
      <c r="H6" s="682"/>
      <c r="I6" s="681">
        <v>0.5</v>
      </c>
      <c r="J6" s="682"/>
      <c r="K6" s="681">
        <v>0.75</v>
      </c>
      <c r="L6" s="682"/>
      <c r="M6" s="681">
        <v>1</v>
      </c>
      <c r="N6" s="682"/>
      <c r="O6" s="681">
        <v>1.5</v>
      </c>
      <c r="P6" s="682"/>
      <c r="Q6" s="681">
        <v>2.5</v>
      </c>
      <c r="R6" s="682"/>
      <c r="S6" s="679" t="s">
        <v>252</v>
      </c>
    </row>
    <row r="7" spans="1:19">
      <c r="A7" s="158"/>
      <c r="B7" s="684"/>
      <c r="C7" s="311" t="s">
        <v>444</v>
      </c>
      <c r="D7" s="311" t="s">
        <v>445</v>
      </c>
      <c r="E7" s="311" t="s">
        <v>444</v>
      </c>
      <c r="F7" s="311" t="s">
        <v>445</v>
      </c>
      <c r="G7" s="311" t="s">
        <v>444</v>
      </c>
      <c r="H7" s="311" t="s">
        <v>445</v>
      </c>
      <c r="I7" s="311" t="s">
        <v>444</v>
      </c>
      <c r="J7" s="311" t="s">
        <v>445</v>
      </c>
      <c r="K7" s="311" t="s">
        <v>444</v>
      </c>
      <c r="L7" s="311" t="s">
        <v>445</v>
      </c>
      <c r="M7" s="311" t="s">
        <v>444</v>
      </c>
      <c r="N7" s="311" t="s">
        <v>445</v>
      </c>
      <c r="O7" s="311" t="s">
        <v>444</v>
      </c>
      <c r="P7" s="311" t="s">
        <v>445</v>
      </c>
      <c r="Q7" s="311" t="s">
        <v>444</v>
      </c>
      <c r="R7" s="311" t="s">
        <v>445</v>
      </c>
      <c r="S7" s="680"/>
    </row>
    <row r="8" spans="1:19" s="162" customFormat="1">
      <c r="A8" s="122">
        <v>1</v>
      </c>
      <c r="B8" s="180" t="s">
        <v>216</v>
      </c>
      <c r="C8" s="863">
        <v>7707169.4400000004</v>
      </c>
      <c r="D8" s="863"/>
      <c r="E8" s="863">
        <v>5501318.4900000002</v>
      </c>
      <c r="F8" s="862"/>
      <c r="G8" s="863">
        <v>0</v>
      </c>
      <c r="H8" s="863"/>
      <c r="I8" s="863">
        <v>0</v>
      </c>
      <c r="J8" s="863"/>
      <c r="K8" s="863">
        <v>0</v>
      </c>
      <c r="L8" s="863"/>
      <c r="M8" s="863">
        <v>31035864.963799998</v>
      </c>
      <c r="N8" s="863"/>
      <c r="O8" s="863">
        <v>0</v>
      </c>
      <c r="P8" s="863"/>
      <c r="Q8" s="863">
        <v>0</v>
      </c>
      <c r="R8" s="862"/>
      <c r="S8" s="861">
        <v>32136128.661799997</v>
      </c>
    </row>
    <row r="9" spans="1:19" s="162" customFormat="1">
      <c r="A9" s="122">
        <v>2</v>
      </c>
      <c r="B9" s="180" t="s">
        <v>217</v>
      </c>
      <c r="C9" s="863">
        <v>0</v>
      </c>
      <c r="D9" s="863"/>
      <c r="E9" s="863">
        <v>0</v>
      </c>
      <c r="F9" s="863"/>
      <c r="G9" s="863">
        <v>0</v>
      </c>
      <c r="H9" s="863"/>
      <c r="I9" s="863">
        <v>0</v>
      </c>
      <c r="J9" s="863"/>
      <c r="K9" s="863">
        <v>0</v>
      </c>
      <c r="L9" s="863"/>
      <c r="M9" s="863">
        <v>0</v>
      </c>
      <c r="N9" s="863"/>
      <c r="O9" s="863">
        <v>0</v>
      </c>
      <c r="P9" s="863"/>
      <c r="Q9" s="863">
        <v>0</v>
      </c>
      <c r="R9" s="862"/>
      <c r="S9" s="861">
        <v>0</v>
      </c>
    </row>
    <row r="10" spans="1:19" s="162" customFormat="1">
      <c r="A10" s="122">
        <v>3</v>
      </c>
      <c r="B10" s="180" t="s">
        <v>218</v>
      </c>
      <c r="C10" s="863">
        <v>0</v>
      </c>
      <c r="D10" s="863"/>
      <c r="E10" s="863">
        <v>0</v>
      </c>
      <c r="F10" s="863"/>
      <c r="G10" s="863">
        <v>0</v>
      </c>
      <c r="H10" s="863"/>
      <c r="I10" s="863">
        <v>0</v>
      </c>
      <c r="J10" s="863"/>
      <c r="K10" s="863">
        <v>0</v>
      </c>
      <c r="L10" s="863"/>
      <c r="M10" s="863">
        <v>0</v>
      </c>
      <c r="N10" s="863"/>
      <c r="O10" s="863">
        <v>0</v>
      </c>
      <c r="P10" s="863"/>
      <c r="Q10" s="863">
        <v>0</v>
      </c>
      <c r="R10" s="862"/>
      <c r="S10" s="861">
        <v>0</v>
      </c>
    </row>
    <row r="11" spans="1:19" s="162" customFormat="1">
      <c r="A11" s="122">
        <v>4</v>
      </c>
      <c r="B11" s="180" t="s">
        <v>219</v>
      </c>
      <c r="C11" s="863">
        <v>0</v>
      </c>
      <c r="D11" s="863"/>
      <c r="E11" s="863">
        <v>0</v>
      </c>
      <c r="F11" s="863"/>
      <c r="G11" s="863">
        <v>0</v>
      </c>
      <c r="H11" s="863"/>
      <c r="I11" s="863">
        <v>0</v>
      </c>
      <c r="J11" s="863"/>
      <c r="K11" s="863">
        <v>0</v>
      </c>
      <c r="L11" s="863"/>
      <c r="M11" s="863">
        <v>0</v>
      </c>
      <c r="N11" s="863"/>
      <c r="O11" s="863">
        <v>0</v>
      </c>
      <c r="P11" s="863"/>
      <c r="Q11" s="863">
        <v>0</v>
      </c>
      <c r="R11" s="862"/>
      <c r="S11" s="861">
        <v>0</v>
      </c>
    </row>
    <row r="12" spans="1:19" s="162" customFormat="1">
      <c r="A12" s="122">
        <v>5</v>
      </c>
      <c r="B12" s="180" t="s">
        <v>220</v>
      </c>
      <c r="C12" s="863">
        <v>0</v>
      </c>
      <c r="D12" s="863"/>
      <c r="E12" s="863">
        <v>0</v>
      </c>
      <c r="F12" s="863"/>
      <c r="G12" s="863">
        <v>0</v>
      </c>
      <c r="H12" s="863"/>
      <c r="I12" s="863">
        <v>0</v>
      </c>
      <c r="J12" s="863"/>
      <c r="K12" s="863">
        <v>0</v>
      </c>
      <c r="L12" s="863"/>
      <c r="M12" s="863">
        <v>0</v>
      </c>
      <c r="N12" s="863"/>
      <c r="O12" s="863">
        <v>0</v>
      </c>
      <c r="P12" s="863"/>
      <c r="Q12" s="863">
        <v>0</v>
      </c>
      <c r="R12" s="862"/>
      <c r="S12" s="861">
        <v>0</v>
      </c>
    </row>
    <row r="13" spans="1:19" s="162" customFormat="1">
      <c r="A13" s="122">
        <v>6</v>
      </c>
      <c r="B13" s="180" t="s">
        <v>221</v>
      </c>
      <c r="C13" s="863">
        <v>0</v>
      </c>
      <c r="D13" s="863"/>
      <c r="E13" s="863">
        <v>25107.46</v>
      </c>
      <c r="F13" s="863"/>
      <c r="G13" s="863">
        <v>0</v>
      </c>
      <c r="H13" s="863"/>
      <c r="I13" s="863">
        <v>6385192.7538000001</v>
      </c>
      <c r="J13" s="863"/>
      <c r="K13" s="863">
        <v>0</v>
      </c>
      <c r="L13" s="863"/>
      <c r="M13" s="863">
        <v>0</v>
      </c>
      <c r="N13" s="863"/>
      <c r="O13" s="863">
        <v>0</v>
      </c>
      <c r="P13" s="863"/>
      <c r="Q13" s="863">
        <v>0</v>
      </c>
      <c r="R13" s="862"/>
      <c r="S13" s="861">
        <v>3197617.8689000001</v>
      </c>
    </row>
    <row r="14" spans="1:19" s="162" customFormat="1">
      <c r="A14" s="122">
        <v>7</v>
      </c>
      <c r="B14" s="180" t="s">
        <v>73</v>
      </c>
      <c r="C14" s="863">
        <v>0</v>
      </c>
      <c r="D14" s="863"/>
      <c r="E14" s="863">
        <v>0</v>
      </c>
      <c r="F14" s="863"/>
      <c r="G14" s="863">
        <v>0</v>
      </c>
      <c r="H14" s="863"/>
      <c r="I14" s="863">
        <v>0</v>
      </c>
      <c r="J14" s="863"/>
      <c r="K14" s="863">
        <v>0</v>
      </c>
      <c r="L14" s="863"/>
      <c r="M14" s="863">
        <v>38402735.863600001</v>
      </c>
      <c r="N14" s="863">
        <v>9811046.62861</v>
      </c>
      <c r="O14" s="863">
        <v>0</v>
      </c>
      <c r="P14" s="863"/>
      <c r="Q14" s="863">
        <v>5020833.0999999996</v>
      </c>
      <c r="R14" s="862"/>
      <c r="S14" s="861">
        <v>60765865.242210001</v>
      </c>
    </row>
    <row r="15" spans="1:19" s="162" customFormat="1">
      <c r="A15" s="122">
        <v>8</v>
      </c>
      <c r="B15" s="180" t="s">
        <v>74</v>
      </c>
      <c r="C15" s="863">
        <v>0</v>
      </c>
      <c r="D15" s="863"/>
      <c r="E15" s="863">
        <v>0</v>
      </c>
      <c r="F15" s="863"/>
      <c r="G15" s="863">
        <v>0</v>
      </c>
      <c r="H15" s="863"/>
      <c r="I15" s="863">
        <v>0</v>
      </c>
      <c r="J15" s="863"/>
      <c r="K15" s="863">
        <v>0</v>
      </c>
      <c r="L15" s="863"/>
      <c r="M15" s="863">
        <v>30266240.028700002</v>
      </c>
      <c r="N15" s="863">
        <v>5851528.5597900003</v>
      </c>
      <c r="O15" s="863">
        <v>0</v>
      </c>
      <c r="P15" s="863"/>
      <c r="Q15" s="863">
        <v>0</v>
      </c>
      <c r="R15" s="862"/>
      <c r="S15" s="861">
        <v>36117768.588490002</v>
      </c>
    </row>
    <row r="16" spans="1:19" s="162" customFormat="1">
      <c r="A16" s="122">
        <v>9</v>
      </c>
      <c r="B16" s="180" t="s">
        <v>75</v>
      </c>
      <c r="C16" s="863">
        <v>0</v>
      </c>
      <c r="D16" s="863"/>
      <c r="E16" s="863">
        <v>0</v>
      </c>
      <c r="F16" s="863"/>
      <c r="G16" s="863">
        <v>0</v>
      </c>
      <c r="H16" s="863"/>
      <c r="I16" s="863">
        <v>0</v>
      </c>
      <c r="J16" s="863"/>
      <c r="K16" s="863">
        <v>0</v>
      </c>
      <c r="L16" s="863"/>
      <c r="M16" s="863">
        <v>0</v>
      </c>
      <c r="N16" s="863"/>
      <c r="O16" s="863">
        <v>0</v>
      </c>
      <c r="P16" s="863"/>
      <c r="Q16" s="863">
        <v>0</v>
      </c>
      <c r="R16" s="862"/>
      <c r="S16" s="861">
        <v>0</v>
      </c>
    </row>
    <row r="17" spans="1:19" s="162" customFormat="1">
      <c r="A17" s="122">
        <v>10</v>
      </c>
      <c r="B17" s="180" t="s">
        <v>69</v>
      </c>
      <c r="C17" s="863">
        <v>0</v>
      </c>
      <c r="D17" s="863"/>
      <c r="E17" s="863">
        <v>0</v>
      </c>
      <c r="F17" s="863"/>
      <c r="G17" s="863">
        <v>0</v>
      </c>
      <c r="H17" s="863"/>
      <c r="I17" s="863">
        <v>0</v>
      </c>
      <c r="J17" s="863"/>
      <c r="K17" s="863">
        <v>0</v>
      </c>
      <c r="L17" s="863"/>
      <c r="M17" s="863">
        <v>0</v>
      </c>
      <c r="N17" s="863"/>
      <c r="O17" s="863">
        <v>0</v>
      </c>
      <c r="P17" s="863"/>
      <c r="Q17" s="863">
        <v>0</v>
      </c>
      <c r="R17" s="862"/>
      <c r="S17" s="861">
        <v>0</v>
      </c>
    </row>
    <row r="18" spans="1:19" s="162" customFormat="1">
      <c r="A18" s="122">
        <v>11</v>
      </c>
      <c r="B18" s="180" t="s">
        <v>70</v>
      </c>
      <c r="C18" s="863">
        <v>0</v>
      </c>
      <c r="D18" s="863"/>
      <c r="E18" s="863">
        <v>0</v>
      </c>
      <c r="F18" s="863"/>
      <c r="G18" s="863">
        <v>0</v>
      </c>
      <c r="H18" s="863"/>
      <c r="I18" s="863">
        <v>0</v>
      </c>
      <c r="J18" s="863"/>
      <c r="K18" s="863">
        <v>0</v>
      </c>
      <c r="L18" s="863"/>
      <c r="M18" s="863">
        <v>0</v>
      </c>
      <c r="N18" s="863"/>
      <c r="O18" s="863">
        <v>0</v>
      </c>
      <c r="P18" s="863"/>
      <c r="Q18" s="863">
        <v>0</v>
      </c>
      <c r="R18" s="862"/>
      <c r="S18" s="861">
        <v>0</v>
      </c>
    </row>
    <row r="19" spans="1:19" s="162" customFormat="1">
      <c r="A19" s="122">
        <v>12</v>
      </c>
      <c r="B19" s="180" t="s">
        <v>71</v>
      </c>
      <c r="C19" s="863">
        <v>0</v>
      </c>
      <c r="D19" s="863"/>
      <c r="E19" s="863">
        <v>0</v>
      </c>
      <c r="F19" s="863"/>
      <c r="G19" s="863">
        <v>0</v>
      </c>
      <c r="H19" s="863"/>
      <c r="I19" s="863">
        <v>0</v>
      </c>
      <c r="J19" s="863"/>
      <c r="K19" s="863">
        <v>0</v>
      </c>
      <c r="L19" s="863"/>
      <c r="M19" s="863">
        <v>0</v>
      </c>
      <c r="N19" s="863"/>
      <c r="O19" s="863">
        <v>0</v>
      </c>
      <c r="P19" s="863"/>
      <c r="Q19" s="863">
        <v>0</v>
      </c>
      <c r="R19" s="862"/>
      <c r="S19" s="861">
        <v>0</v>
      </c>
    </row>
    <row r="20" spans="1:19" s="162" customFormat="1">
      <c r="A20" s="122">
        <v>13</v>
      </c>
      <c r="B20" s="180" t="s">
        <v>72</v>
      </c>
      <c r="C20" s="863">
        <v>0</v>
      </c>
      <c r="D20" s="863"/>
      <c r="E20" s="863">
        <v>0</v>
      </c>
      <c r="F20" s="863"/>
      <c r="G20" s="863">
        <v>0</v>
      </c>
      <c r="H20" s="863"/>
      <c r="I20" s="863">
        <v>0</v>
      </c>
      <c r="J20" s="863"/>
      <c r="K20" s="863">
        <v>0</v>
      </c>
      <c r="L20" s="863"/>
      <c r="M20" s="863">
        <v>0</v>
      </c>
      <c r="N20" s="863"/>
      <c r="O20" s="863">
        <v>0</v>
      </c>
      <c r="P20" s="863"/>
      <c r="Q20" s="863">
        <v>0</v>
      </c>
      <c r="R20" s="862"/>
      <c r="S20" s="861">
        <v>0</v>
      </c>
    </row>
    <row r="21" spans="1:19" s="162" customFormat="1">
      <c r="A21" s="122">
        <v>14</v>
      </c>
      <c r="B21" s="180" t="s">
        <v>250</v>
      </c>
      <c r="C21" s="863">
        <v>8180668.7631999999</v>
      </c>
      <c r="D21" s="863"/>
      <c r="E21" s="863">
        <v>67143.73</v>
      </c>
      <c r="F21" s="863"/>
      <c r="G21" s="863">
        <v>0</v>
      </c>
      <c r="H21" s="863"/>
      <c r="I21" s="863">
        <v>0</v>
      </c>
      <c r="J21" s="863"/>
      <c r="K21" s="863">
        <v>0</v>
      </c>
      <c r="L21" s="863"/>
      <c r="M21" s="863">
        <v>6724059.0662999991</v>
      </c>
      <c r="N21" s="863"/>
      <c r="O21" s="863">
        <v>0</v>
      </c>
      <c r="P21" s="863"/>
      <c r="Q21" s="863">
        <v>0</v>
      </c>
      <c r="R21" s="862"/>
      <c r="S21" s="861">
        <v>6737487.8122999994</v>
      </c>
    </row>
    <row r="22" spans="1:19" ht="13.5" thickBot="1">
      <c r="A22" s="104"/>
      <c r="B22" s="164" t="s">
        <v>68</v>
      </c>
      <c r="C22" s="864">
        <f>SUM(C8:C21)</f>
        <v>15887838.203200001</v>
      </c>
      <c r="D22" s="864">
        <f>SUM(D8:D21)</f>
        <v>0</v>
      </c>
      <c r="E22" s="864">
        <f>SUM(E8:E21)</f>
        <v>5593569.6800000006</v>
      </c>
      <c r="F22" s="864">
        <f t="shared" ref="D22:S22" si="0">SUM(F8:F21)</f>
        <v>0</v>
      </c>
      <c r="G22" s="864">
        <f t="shared" si="0"/>
        <v>0</v>
      </c>
      <c r="H22" s="864">
        <f t="shared" si="0"/>
        <v>0</v>
      </c>
      <c r="I22" s="864">
        <f>SUM(I8:I21)</f>
        <v>6385192.7538000001</v>
      </c>
      <c r="J22" s="864">
        <f t="shared" si="0"/>
        <v>0</v>
      </c>
      <c r="K22" s="864">
        <f t="shared" si="0"/>
        <v>0</v>
      </c>
      <c r="L22" s="864">
        <f t="shared" si="0"/>
        <v>0</v>
      </c>
      <c r="M22" s="864">
        <f t="shared" si="0"/>
        <v>106428899.9224</v>
      </c>
      <c r="N22" s="864">
        <f>SUM(N8:N21)</f>
        <v>15662575.1884</v>
      </c>
      <c r="O22" s="864">
        <f t="shared" si="0"/>
        <v>0</v>
      </c>
      <c r="P22" s="864">
        <f t="shared" si="0"/>
        <v>0</v>
      </c>
      <c r="Q22" s="864">
        <f t="shared" si="0"/>
        <v>5020833.0999999996</v>
      </c>
      <c r="R22" s="864">
        <f t="shared" si="0"/>
        <v>0</v>
      </c>
      <c r="S22" s="860">
        <f>SUM(S8:S21)</f>
        <v>138954868.1737</v>
      </c>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V28"/>
  <sheetViews>
    <sheetView workbookViewId="0">
      <pane xSplit="2" ySplit="6" topLeftCell="C7" activePane="bottomRight" state="frozen"/>
      <selection pane="topRight" activeCell="C1" sqref="C1"/>
      <selection pane="bottomLeft" activeCell="A6" sqref="A6"/>
      <selection pane="bottomRight" activeCell="B2" sqref="B2"/>
    </sheetView>
  </sheetViews>
  <sheetFormatPr defaultColWidth="9.140625" defaultRowHeight="12.75"/>
  <cols>
    <col min="1" max="1" width="10.5703125" style="2" bestFit="1" customWidth="1"/>
    <col min="2" max="2" width="74.5703125" style="2"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7109375" style="2" customWidth="1"/>
    <col min="10" max="10" width="21.5703125" style="2" customWidth="1"/>
    <col min="11" max="11" width="15.7109375" style="2" customWidth="1"/>
    <col min="12" max="12" width="13.28515625" style="2" customWidth="1"/>
    <col min="13" max="13" width="20.85546875" style="2" customWidth="1"/>
    <col min="14" max="14" width="19.28515625" style="2" customWidth="1"/>
    <col min="15" max="15" width="18.42578125" style="2" customWidth="1"/>
    <col min="16" max="16" width="19" style="2" customWidth="1"/>
    <col min="17" max="17" width="20.28515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3"/>
  </cols>
  <sheetData>
    <row r="1" spans="1:22">
      <c r="A1" s="2" t="s">
        <v>188</v>
      </c>
      <c r="B1" s="345" t="str">
        <f>Info!C2</f>
        <v>სს "ზირაათ ბანკი საქართველო"</v>
      </c>
    </row>
    <row r="2" spans="1:22">
      <c r="A2" s="2" t="s">
        <v>189</v>
      </c>
      <c r="B2" s="832">
        <f>'1. key ratios'!B2</f>
        <v>44377</v>
      </c>
    </row>
    <row r="4" spans="1:22" ht="27.75" thickBot="1">
      <c r="A4" s="2" t="s">
        <v>417</v>
      </c>
      <c r="B4" s="313" t="s">
        <v>460</v>
      </c>
      <c r="V4" s="207" t="s">
        <v>93</v>
      </c>
    </row>
    <row r="5" spans="1:22">
      <c r="A5" s="102"/>
      <c r="B5" s="103"/>
      <c r="C5" s="685" t="s">
        <v>198</v>
      </c>
      <c r="D5" s="686"/>
      <c r="E5" s="686"/>
      <c r="F5" s="686"/>
      <c r="G5" s="686"/>
      <c r="H5" s="686"/>
      <c r="I5" s="686"/>
      <c r="J5" s="686"/>
      <c r="K5" s="686"/>
      <c r="L5" s="687"/>
      <c r="M5" s="685" t="s">
        <v>199</v>
      </c>
      <c r="N5" s="686"/>
      <c r="O5" s="686"/>
      <c r="P5" s="686"/>
      <c r="Q5" s="686"/>
      <c r="R5" s="686"/>
      <c r="S5" s="687"/>
      <c r="T5" s="690" t="s">
        <v>458</v>
      </c>
      <c r="U5" s="690" t="s">
        <v>457</v>
      </c>
      <c r="V5" s="688" t="s">
        <v>200</v>
      </c>
    </row>
    <row r="6" spans="1:22" s="69" customFormat="1" ht="127.5">
      <c r="A6" s="120"/>
      <c r="B6" s="182"/>
      <c r="C6" s="100" t="s">
        <v>201</v>
      </c>
      <c r="D6" s="99" t="s">
        <v>202</v>
      </c>
      <c r="E6" s="96" t="s">
        <v>203</v>
      </c>
      <c r="F6" s="314" t="s">
        <v>452</v>
      </c>
      <c r="G6" s="99" t="s">
        <v>204</v>
      </c>
      <c r="H6" s="99" t="s">
        <v>205</v>
      </c>
      <c r="I6" s="99" t="s">
        <v>206</v>
      </c>
      <c r="J6" s="99" t="s">
        <v>249</v>
      </c>
      <c r="K6" s="99" t="s">
        <v>207</v>
      </c>
      <c r="L6" s="101" t="s">
        <v>208</v>
      </c>
      <c r="M6" s="100" t="s">
        <v>209</v>
      </c>
      <c r="N6" s="99" t="s">
        <v>210</v>
      </c>
      <c r="O6" s="99" t="s">
        <v>211</v>
      </c>
      <c r="P6" s="99" t="s">
        <v>212</v>
      </c>
      <c r="Q6" s="99" t="s">
        <v>213</v>
      </c>
      <c r="R6" s="99" t="s">
        <v>214</v>
      </c>
      <c r="S6" s="101" t="s">
        <v>215</v>
      </c>
      <c r="T6" s="691"/>
      <c r="U6" s="691"/>
      <c r="V6" s="689"/>
    </row>
    <row r="7" spans="1:22" s="162" customFormat="1">
      <c r="A7" s="163">
        <v>1</v>
      </c>
      <c r="B7" s="161" t="s">
        <v>216</v>
      </c>
      <c r="C7" s="288"/>
      <c r="D7" s="286"/>
      <c r="E7" s="286"/>
      <c r="F7" s="286"/>
      <c r="G7" s="286"/>
      <c r="H7" s="286"/>
      <c r="I7" s="286"/>
      <c r="J7" s="286"/>
      <c r="K7" s="286"/>
      <c r="L7" s="289"/>
      <c r="M7" s="288"/>
      <c r="N7" s="286"/>
      <c r="O7" s="286"/>
      <c r="P7" s="286"/>
      <c r="Q7" s="286"/>
      <c r="R7" s="286"/>
      <c r="S7" s="289"/>
      <c r="T7" s="308"/>
      <c r="U7" s="307"/>
      <c r="V7" s="290">
        <f>SUM(C7:S7)</f>
        <v>0</v>
      </c>
    </row>
    <row r="8" spans="1:22" s="162" customFormat="1">
      <c r="A8" s="163">
        <v>2</v>
      </c>
      <c r="B8" s="161" t="s">
        <v>217</v>
      </c>
      <c r="C8" s="288"/>
      <c r="D8" s="286"/>
      <c r="E8" s="286"/>
      <c r="F8" s="286"/>
      <c r="G8" s="286"/>
      <c r="H8" s="286"/>
      <c r="I8" s="286"/>
      <c r="J8" s="286"/>
      <c r="K8" s="286"/>
      <c r="L8" s="289"/>
      <c r="M8" s="288"/>
      <c r="N8" s="286"/>
      <c r="O8" s="286"/>
      <c r="P8" s="286"/>
      <c r="Q8" s="286"/>
      <c r="R8" s="286"/>
      <c r="S8" s="289"/>
      <c r="T8" s="307"/>
      <c r="U8" s="307"/>
      <c r="V8" s="290">
        <f t="shared" ref="V8:V20" si="0">SUM(C8:S8)</f>
        <v>0</v>
      </c>
    </row>
    <row r="9" spans="1:22" s="162" customFormat="1">
      <c r="A9" s="163">
        <v>3</v>
      </c>
      <c r="B9" s="161" t="s">
        <v>218</v>
      </c>
      <c r="C9" s="288"/>
      <c r="D9" s="286"/>
      <c r="E9" s="286"/>
      <c r="F9" s="286"/>
      <c r="G9" s="286"/>
      <c r="H9" s="286"/>
      <c r="I9" s="286"/>
      <c r="J9" s="286"/>
      <c r="K9" s="286"/>
      <c r="L9" s="289"/>
      <c r="M9" s="288"/>
      <c r="N9" s="286"/>
      <c r="O9" s="286"/>
      <c r="P9" s="286"/>
      <c r="Q9" s="286"/>
      <c r="R9" s="286"/>
      <c r="S9" s="289"/>
      <c r="T9" s="307"/>
      <c r="U9" s="307"/>
      <c r="V9" s="290">
        <f>SUM(C9:S9)</f>
        <v>0</v>
      </c>
    </row>
    <row r="10" spans="1:22" s="162" customFormat="1">
      <c r="A10" s="163">
        <v>4</v>
      </c>
      <c r="B10" s="161" t="s">
        <v>219</v>
      </c>
      <c r="C10" s="288"/>
      <c r="D10" s="286"/>
      <c r="E10" s="286"/>
      <c r="F10" s="286"/>
      <c r="G10" s="286"/>
      <c r="H10" s="286"/>
      <c r="I10" s="286"/>
      <c r="J10" s="286"/>
      <c r="K10" s="286"/>
      <c r="L10" s="289"/>
      <c r="M10" s="288"/>
      <c r="N10" s="286"/>
      <c r="O10" s="286"/>
      <c r="P10" s="286"/>
      <c r="Q10" s="286"/>
      <c r="R10" s="286"/>
      <c r="S10" s="289"/>
      <c r="T10" s="307"/>
      <c r="U10" s="307"/>
      <c r="V10" s="290">
        <f t="shared" si="0"/>
        <v>0</v>
      </c>
    </row>
    <row r="11" spans="1:22" s="162" customFormat="1">
      <c r="A11" s="163">
        <v>5</v>
      </c>
      <c r="B11" s="161" t="s">
        <v>220</v>
      </c>
      <c r="C11" s="288"/>
      <c r="D11" s="286"/>
      <c r="E11" s="286"/>
      <c r="F11" s="286"/>
      <c r="G11" s="286"/>
      <c r="H11" s="286"/>
      <c r="I11" s="286"/>
      <c r="J11" s="286"/>
      <c r="K11" s="286"/>
      <c r="L11" s="289"/>
      <c r="M11" s="288"/>
      <c r="N11" s="286"/>
      <c r="O11" s="286"/>
      <c r="P11" s="286"/>
      <c r="Q11" s="286"/>
      <c r="R11" s="286"/>
      <c r="S11" s="289"/>
      <c r="T11" s="307"/>
      <c r="U11" s="307"/>
      <c r="V11" s="290">
        <f t="shared" si="0"/>
        <v>0</v>
      </c>
    </row>
    <row r="12" spans="1:22" s="162" customFormat="1">
      <c r="A12" s="163">
        <v>6</v>
      </c>
      <c r="B12" s="161" t="s">
        <v>221</v>
      </c>
      <c r="C12" s="288"/>
      <c r="D12" s="286"/>
      <c r="E12" s="286"/>
      <c r="F12" s="286"/>
      <c r="G12" s="286"/>
      <c r="H12" s="286"/>
      <c r="I12" s="286"/>
      <c r="J12" s="286"/>
      <c r="K12" s="286"/>
      <c r="L12" s="289"/>
      <c r="M12" s="288"/>
      <c r="N12" s="286"/>
      <c r="O12" s="286"/>
      <c r="P12" s="286"/>
      <c r="Q12" s="286"/>
      <c r="R12" s="286"/>
      <c r="S12" s="289"/>
      <c r="T12" s="307"/>
      <c r="U12" s="307"/>
      <c r="V12" s="290">
        <f t="shared" si="0"/>
        <v>0</v>
      </c>
    </row>
    <row r="13" spans="1:22" s="162" customFormat="1">
      <c r="A13" s="163">
        <v>7</v>
      </c>
      <c r="B13" s="161" t="s">
        <v>73</v>
      </c>
      <c r="C13" s="288"/>
      <c r="D13" s="286"/>
      <c r="E13" s="286"/>
      <c r="F13" s="286"/>
      <c r="G13" s="286"/>
      <c r="H13" s="286"/>
      <c r="I13" s="286"/>
      <c r="J13" s="286"/>
      <c r="K13" s="286"/>
      <c r="L13" s="289"/>
      <c r="M13" s="288"/>
      <c r="N13" s="286"/>
      <c r="O13" s="286"/>
      <c r="P13" s="286"/>
      <c r="Q13" s="286"/>
      <c r="R13" s="286"/>
      <c r="S13" s="289"/>
      <c r="T13" s="307"/>
      <c r="U13" s="307"/>
      <c r="V13" s="290">
        <f t="shared" si="0"/>
        <v>0</v>
      </c>
    </row>
    <row r="14" spans="1:22" s="162" customFormat="1">
      <c r="A14" s="163">
        <v>8</v>
      </c>
      <c r="B14" s="161" t="s">
        <v>74</v>
      </c>
      <c r="C14" s="288"/>
      <c r="D14" s="286"/>
      <c r="E14" s="286"/>
      <c r="F14" s="286"/>
      <c r="G14" s="286"/>
      <c r="H14" s="286"/>
      <c r="I14" s="286"/>
      <c r="J14" s="286"/>
      <c r="K14" s="286"/>
      <c r="L14" s="289"/>
      <c r="M14" s="288"/>
      <c r="N14" s="286"/>
      <c r="O14" s="286"/>
      <c r="P14" s="286"/>
      <c r="Q14" s="286"/>
      <c r="R14" s="286"/>
      <c r="S14" s="289"/>
      <c r="T14" s="307"/>
      <c r="U14" s="307"/>
      <c r="V14" s="290">
        <f t="shared" si="0"/>
        <v>0</v>
      </c>
    </row>
    <row r="15" spans="1:22" s="162" customFormat="1">
      <c r="A15" s="163">
        <v>9</v>
      </c>
      <c r="B15" s="161" t="s">
        <v>75</v>
      </c>
      <c r="C15" s="288"/>
      <c r="D15" s="286"/>
      <c r="E15" s="286"/>
      <c r="F15" s="286"/>
      <c r="G15" s="286"/>
      <c r="H15" s="286"/>
      <c r="I15" s="286"/>
      <c r="J15" s="286"/>
      <c r="K15" s="286"/>
      <c r="L15" s="289"/>
      <c r="M15" s="288"/>
      <c r="N15" s="286"/>
      <c r="O15" s="286"/>
      <c r="P15" s="286"/>
      <c r="Q15" s="286"/>
      <c r="R15" s="286"/>
      <c r="S15" s="289"/>
      <c r="T15" s="307"/>
      <c r="U15" s="307"/>
      <c r="V15" s="290">
        <f t="shared" si="0"/>
        <v>0</v>
      </c>
    </row>
    <row r="16" spans="1:22" s="162" customFormat="1">
      <c r="A16" s="163">
        <v>10</v>
      </c>
      <c r="B16" s="161" t="s">
        <v>69</v>
      </c>
      <c r="C16" s="288"/>
      <c r="D16" s="286"/>
      <c r="E16" s="286"/>
      <c r="F16" s="286"/>
      <c r="G16" s="286"/>
      <c r="H16" s="286"/>
      <c r="I16" s="286"/>
      <c r="J16" s="286"/>
      <c r="K16" s="286"/>
      <c r="L16" s="289"/>
      <c r="M16" s="288"/>
      <c r="N16" s="286"/>
      <c r="O16" s="286"/>
      <c r="P16" s="286"/>
      <c r="Q16" s="286"/>
      <c r="R16" s="286"/>
      <c r="S16" s="289"/>
      <c r="T16" s="307"/>
      <c r="U16" s="307"/>
      <c r="V16" s="290">
        <f t="shared" si="0"/>
        <v>0</v>
      </c>
    </row>
    <row r="17" spans="1:22" s="162" customFormat="1">
      <c r="A17" s="163">
        <v>11</v>
      </c>
      <c r="B17" s="161" t="s">
        <v>70</v>
      </c>
      <c r="C17" s="288"/>
      <c r="D17" s="286"/>
      <c r="E17" s="286"/>
      <c r="F17" s="286"/>
      <c r="G17" s="286"/>
      <c r="H17" s="286"/>
      <c r="I17" s="286"/>
      <c r="J17" s="286"/>
      <c r="K17" s="286"/>
      <c r="L17" s="289"/>
      <c r="M17" s="288"/>
      <c r="N17" s="286"/>
      <c r="O17" s="286"/>
      <c r="P17" s="286"/>
      <c r="Q17" s="286"/>
      <c r="R17" s="286"/>
      <c r="S17" s="289"/>
      <c r="T17" s="307"/>
      <c r="U17" s="307"/>
      <c r="V17" s="290">
        <f t="shared" si="0"/>
        <v>0</v>
      </c>
    </row>
    <row r="18" spans="1:22" s="162" customFormat="1">
      <c r="A18" s="163">
        <v>12</v>
      </c>
      <c r="B18" s="161" t="s">
        <v>71</v>
      </c>
      <c r="C18" s="288"/>
      <c r="D18" s="286"/>
      <c r="E18" s="286"/>
      <c r="F18" s="286"/>
      <c r="G18" s="286"/>
      <c r="H18" s="286"/>
      <c r="I18" s="286"/>
      <c r="J18" s="286"/>
      <c r="K18" s="286"/>
      <c r="L18" s="289"/>
      <c r="M18" s="288"/>
      <c r="N18" s="286"/>
      <c r="O18" s="286"/>
      <c r="P18" s="286"/>
      <c r="Q18" s="286"/>
      <c r="R18" s="286"/>
      <c r="S18" s="289"/>
      <c r="T18" s="307"/>
      <c r="U18" s="307"/>
      <c r="V18" s="290">
        <f t="shared" si="0"/>
        <v>0</v>
      </c>
    </row>
    <row r="19" spans="1:22" s="162" customFormat="1">
      <c r="A19" s="163">
        <v>13</v>
      </c>
      <c r="B19" s="161" t="s">
        <v>72</v>
      </c>
      <c r="C19" s="288"/>
      <c r="D19" s="286"/>
      <c r="E19" s="286"/>
      <c r="F19" s="286"/>
      <c r="G19" s="286"/>
      <c r="H19" s="286"/>
      <c r="I19" s="286"/>
      <c r="J19" s="286"/>
      <c r="K19" s="286"/>
      <c r="L19" s="289"/>
      <c r="M19" s="288"/>
      <c r="N19" s="286"/>
      <c r="O19" s="286"/>
      <c r="P19" s="286"/>
      <c r="Q19" s="286"/>
      <c r="R19" s="286"/>
      <c r="S19" s="289"/>
      <c r="T19" s="307"/>
      <c r="U19" s="307"/>
      <c r="V19" s="290">
        <f t="shared" si="0"/>
        <v>0</v>
      </c>
    </row>
    <row r="20" spans="1:22" s="162" customFormat="1">
      <c r="A20" s="163">
        <v>14</v>
      </c>
      <c r="B20" s="161" t="s">
        <v>250</v>
      </c>
      <c r="C20" s="288"/>
      <c r="D20" s="286"/>
      <c r="E20" s="286"/>
      <c r="F20" s="286"/>
      <c r="G20" s="286"/>
      <c r="H20" s="286"/>
      <c r="I20" s="286"/>
      <c r="J20" s="286"/>
      <c r="K20" s="286"/>
      <c r="L20" s="289"/>
      <c r="M20" s="288"/>
      <c r="N20" s="286"/>
      <c r="O20" s="286"/>
      <c r="P20" s="286"/>
      <c r="Q20" s="286"/>
      <c r="R20" s="286"/>
      <c r="S20" s="289"/>
      <c r="T20" s="307"/>
      <c r="U20" s="307"/>
      <c r="V20" s="290">
        <f t="shared" si="0"/>
        <v>0</v>
      </c>
    </row>
    <row r="21" spans="1:22" ht="13.5" thickBot="1">
      <c r="A21" s="104"/>
      <c r="B21" s="105" t="s">
        <v>68</v>
      </c>
      <c r="C21" s="291">
        <f>SUM(C7:C20)</f>
        <v>0</v>
      </c>
      <c r="D21" s="287">
        <f t="shared" ref="D21:V21" si="1">SUM(D7:D20)</f>
        <v>0</v>
      </c>
      <c r="E21" s="287">
        <f t="shared" si="1"/>
        <v>0</v>
      </c>
      <c r="F21" s="287">
        <f t="shared" si="1"/>
        <v>0</v>
      </c>
      <c r="G21" s="287">
        <f t="shared" si="1"/>
        <v>0</v>
      </c>
      <c r="H21" s="287">
        <f t="shared" si="1"/>
        <v>0</v>
      </c>
      <c r="I21" s="287">
        <f t="shared" si="1"/>
        <v>0</v>
      </c>
      <c r="J21" s="287">
        <f t="shared" si="1"/>
        <v>0</v>
      </c>
      <c r="K21" s="287">
        <f t="shared" si="1"/>
        <v>0</v>
      </c>
      <c r="L21" s="292">
        <f t="shared" si="1"/>
        <v>0</v>
      </c>
      <c r="M21" s="291">
        <f t="shared" si="1"/>
        <v>0</v>
      </c>
      <c r="N21" s="287">
        <f t="shared" si="1"/>
        <v>0</v>
      </c>
      <c r="O21" s="287">
        <f t="shared" si="1"/>
        <v>0</v>
      </c>
      <c r="P21" s="287">
        <f t="shared" si="1"/>
        <v>0</v>
      </c>
      <c r="Q21" s="287">
        <f t="shared" si="1"/>
        <v>0</v>
      </c>
      <c r="R21" s="287">
        <f t="shared" si="1"/>
        <v>0</v>
      </c>
      <c r="S21" s="292">
        <f t="shared" si="1"/>
        <v>0</v>
      </c>
      <c r="T21" s="292">
        <f>SUM(T7:T20)</f>
        <v>0</v>
      </c>
      <c r="U21" s="292">
        <f t="shared" si="1"/>
        <v>0</v>
      </c>
      <c r="V21" s="293">
        <f t="shared" si="1"/>
        <v>0</v>
      </c>
    </row>
    <row r="24" spans="1:22">
      <c r="A24" s="19"/>
      <c r="B24" s="19"/>
      <c r="C24" s="73"/>
      <c r="D24" s="73"/>
      <c r="E24" s="73"/>
    </row>
    <row r="25" spans="1:22">
      <c r="A25" s="97"/>
      <c r="B25" s="97"/>
      <c r="C25" s="19"/>
      <c r="D25" s="73"/>
      <c r="E25" s="73"/>
    </row>
    <row r="26" spans="1:22">
      <c r="A26" s="97"/>
      <c r="B26" s="98"/>
      <c r="C26" s="19"/>
      <c r="D26" s="73"/>
      <c r="E26" s="73"/>
    </row>
    <row r="27" spans="1:22">
      <c r="A27" s="97"/>
      <c r="B27" s="97"/>
      <c r="C27" s="19"/>
      <c r="D27" s="73"/>
      <c r="E27" s="73"/>
    </row>
    <row r="28" spans="1:22">
      <c r="A28" s="97"/>
      <c r="B28" s="98"/>
      <c r="C28" s="19"/>
      <c r="D28" s="73"/>
      <c r="E28" s="73"/>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28"/>
  <sheetViews>
    <sheetView zoomScaleNormal="100" workbookViewId="0">
      <pane xSplit="1" ySplit="7" topLeftCell="C10" activePane="bottomRight" state="frozen"/>
      <selection activeCell="L18" sqref="L18"/>
      <selection pane="topRight" activeCell="L18" sqref="L18"/>
      <selection pane="bottomLeft" activeCell="L18" sqref="L18"/>
      <selection pane="bottomRight" activeCell="C8" sqref="C8:H22"/>
    </sheetView>
  </sheetViews>
  <sheetFormatPr defaultColWidth="9.140625" defaultRowHeight="12.75"/>
  <cols>
    <col min="1" max="1" width="10.5703125" style="2" bestFit="1" customWidth="1"/>
    <col min="2" max="2" width="101.85546875" style="2" customWidth="1"/>
    <col min="3" max="3" width="13.7109375" style="2" customWidth="1"/>
    <col min="4" max="4" width="14.85546875" style="2" bestFit="1" customWidth="1"/>
    <col min="5" max="5" width="17.7109375" style="2" customWidth="1"/>
    <col min="6" max="6" width="15.85546875" style="2" customWidth="1"/>
    <col min="7" max="7" width="17.42578125" style="2" customWidth="1"/>
    <col min="8" max="8" width="15.28515625" style="2" customWidth="1"/>
    <col min="9" max="16384" width="9.140625" style="13"/>
  </cols>
  <sheetData>
    <row r="1" spans="1:9">
      <c r="A1" s="2" t="s">
        <v>188</v>
      </c>
      <c r="B1" s="345" t="str">
        <f>Info!C2</f>
        <v>სს "ზირაათ ბანკი საქართველო"</v>
      </c>
    </row>
    <row r="2" spans="1:9">
      <c r="A2" s="2" t="s">
        <v>189</v>
      </c>
      <c r="B2" s="478">
        <f>'1. key ratios'!B2</f>
        <v>44377</v>
      </c>
    </row>
    <row r="4" spans="1:9" ht="13.5" thickBot="1">
      <c r="A4" s="2" t="s">
        <v>418</v>
      </c>
      <c r="B4" s="310" t="s">
        <v>461</v>
      </c>
    </row>
    <row r="5" spans="1:9">
      <c r="A5" s="102"/>
      <c r="B5" s="159"/>
      <c r="C5" s="165" t="s">
        <v>0</v>
      </c>
      <c r="D5" s="165" t="s">
        <v>1</v>
      </c>
      <c r="E5" s="165" t="s">
        <v>2</v>
      </c>
      <c r="F5" s="165" t="s">
        <v>3</v>
      </c>
      <c r="G5" s="305" t="s">
        <v>4</v>
      </c>
      <c r="H5" s="166" t="s">
        <v>5</v>
      </c>
      <c r="I5" s="25"/>
    </row>
    <row r="6" spans="1:9" ht="15" customHeight="1">
      <c r="A6" s="158"/>
      <c r="B6" s="23"/>
      <c r="C6" s="692" t="s">
        <v>453</v>
      </c>
      <c r="D6" s="696" t="s">
        <v>474</v>
      </c>
      <c r="E6" s="697"/>
      <c r="F6" s="692" t="s">
        <v>480</v>
      </c>
      <c r="G6" s="692" t="s">
        <v>481</v>
      </c>
      <c r="H6" s="694" t="s">
        <v>455</v>
      </c>
      <c r="I6" s="25"/>
    </row>
    <row r="7" spans="1:9" ht="63.75">
      <c r="A7" s="158"/>
      <c r="B7" s="23"/>
      <c r="C7" s="693"/>
      <c r="D7" s="309" t="s">
        <v>456</v>
      </c>
      <c r="E7" s="309" t="s">
        <v>454</v>
      </c>
      <c r="F7" s="693"/>
      <c r="G7" s="693"/>
      <c r="H7" s="695"/>
      <c r="I7" s="25"/>
    </row>
    <row r="8" spans="1:9">
      <c r="A8" s="93">
        <v>1</v>
      </c>
      <c r="B8" s="75" t="s">
        <v>216</v>
      </c>
      <c r="C8" s="294">
        <v>44244352.893799998</v>
      </c>
      <c r="D8" s="295">
        <v>0</v>
      </c>
      <c r="E8" s="294">
        <v>0</v>
      </c>
      <c r="F8" s="294">
        <v>32136128.661799997</v>
      </c>
      <c r="G8" s="306">
        <v>32136128.661799997</v>
      </c>
      <c r="H8" s="315">
        <v>0.72633288905674698</v>
      </c>
    </row>
    <row r="9" spans="1:9" ht="15" customHeight="1">
      <c r="A9" s="93">
        <v>2</v>
      </c>
      <c r="B9" s="75" t="s">
        <v>217</v>
      </c>
      <c r="C9" s="294">
        <v>0</v>
      </c>
      <c r="D9" s="295">
        <v>0</v>
      </c>
      <c r="E9" s="294">
        <v>0</v>
      </c>
      <c r="F9" s="294">
        <v>0</v>
      </c>
      <c r="G9" s="306">
        <v>0</v>
      </c>
      <c r="H9" s="875">
        <v>0</v>
      </c>
    </row>
    <row r="10" spans="1:9">
      <c r="A10" s="93">
        <v>3</v>
      </c>
      <c r="B10" s="75" t="s">
        <v>218</v>
      </c>
      <c r="C10" s="294">
        <v>0</v>
      </c>
      <c r="D10" s="295">
        <v>0</v>
      </c>
      <c r="E10" s="294">
        <v>0</v>
      </c>
      <c r="F10" s="294">
        <v>0</v>
      </c>
      <c r="G10" s="306">
        <v>0</v>
      </c>
      <c r="H10" s="875">
        <v>0</v>
      </c>
    </row>
    <row r="11" spans="1:9">
      <c r="A11" s="93">
        <v>4</v>
      </c>
      <c r="B11" s="75" t="s">
        <v>219</v>
      </c>
      <c r="C11" s="294">
        <v>0</v>
      </c>
      <c r="D11" s="295">
        <v>0</v>
      </c>
      <c r="E11" s="294">
        <v>0</v>
      </c>
      <c r="F11" s="294">
        <v>0</v>
      </c>
      <c r="G11" s="306">
        <v>0</v>
      </c>
      <c r="H11" s="875">
        <v>0</v>
      </c>
    </row>
    <row r="12" spans="1:9">
      <c r="A12" s="93">
        <v>5</v>
      </c>
      <c r="B12" s="75" t="s">
        <v>220</v>
      </c>
      <c r="C12" s="294">
        <v>0</v>
      </c>
      <c r="D12" s="295">
        <v>0</v>
      </c>
      <c r="E12" s="294">
        <v>0</v>
      </c>
      <c r="F12" s="294">
        <v>0</v>
      </c>
      <c r="G12" s="306">
        <v>0</v>
      </c>
      <c r="H12" s="875">
        <v>0</v>
      </c>
    </row>
    <row r="13" spans="1:9">
      <c r="A13" s="93">
        <v>6</v>
      </c>
      <c r="B13" s="75" t="s">
        <v>221</v>
      </c>
      <c r="C13" s="294">
        <v>6410300.2138</v>
      </c>
      <c r="D13" s="295">
        <v>0</v>
      </c>
      <c r="E13" s="294">
        <v>0</v>
      </c>
      <c r="F13" s="294">
        <v>3197617.8689000001</v>
      </c>
      <c r="G13" s="306">
        <v>3197617.8689000001</v>
      </c>
      <c r="H13" s="315">
        <v>0.4988249789013337</v>
      </c>
    </row>
    <row r="14" spans="1:9">
      <c r="A14" s="93">
        <v>7</v>
      </c>
      <c r="B14" s="75" t="s">
        <v>73</v>
      </c>
      <c r="C14" s="294">
        <v>43423568.963600002</v>
      </c>
      <c r="D14" s="295">
        <v>21671881.246100001</v>
      </c>
      <c r="E14" s="294">
        <v>9811046.62861</v>
      </c>
      <c r="F14" s="295">
        <v>60765865.242210001</v>
      </c>
      <c r="G14" s="357">
        <v>60765865.242210001</v>
      </c>
      <c r="H14" s="315">
        <v>1.1414727910818627</v>
      </c>
    </row>
    <row r="15" spans="1:9">
      <c r="A15" s="93">
        <v>8</v>
      </c>
      <c r="B15" s="75" t="s">
        <v>74</v>
      </c>
      <c r="C15" s="294">
        <v>30266240.028700002</v>
      </c>
      <c r="D15" s="295">
        <v>13057401.128100002</v>
      </c>
      <c r="E15" s="294">
        <v>5851528.5597900003</v>
      </c>
      <c r="F15" s="295">
        <v>36117768.588490002</v>
      </c>
      <c r="G15" s="357">
        <v>36117768.588490002</v>
      </c>
      <c r="H15" s="315">
        <v>1</v>
      </c>
    </row>
    <row r="16" spans="1:9">
      <c r="A16" s="93">
        <v>9</v>
      </c>
      <c r="B16" s="75" t="s">
        <v>75</v>
      </c>
      <c r="C16" s="294">
        <v>0</v>
      </c>
      <c r="D16" s="295">
        <v>0</v>
      </c>
      <c r="E16" s="294">
        <v>0</v>
      </c>
      <c r="F16" s="295">
        <v>0</v>
      </c>
      <c r="G16" s="357">
        <v>0</v>
      </c>
      <c r="H16" s="875">
        <v>0</v>
      </c>
      <c r="I16" s="874"/>
    </row>
    <row r="17" spans="1:9">
      <c r="A17" s="93">
        <v>10</v>
      </c>
      <c r="B17" s="75" t="s">
        <v>69</v>
      </c>
      <c r="C17" s="294">
        <v>0</v>
      </c>
      <c r="D17" s="295">
        <v>0</v>
      </c>
      <c r="E17" s="294">
        <v>0</v>
      </c>
      <c r="F17" s="295">
        <v>0</v>
      </c>
      <c r="G17" s="357">
        <v>0</v>
      </c>
      <c r="H17" s="875">
        <v>0</v>
      </c>
      <c r="I17" s="874"/>
    </row>
    <row r="18" spans="1:9">
      <c r="A18" s="93">
        <v>11</v>
      </c>
      <c r="B18" s="75" t="s">
        <v>70</v>
      </c>
      <c r="C18" s="294">
        <v>0</v>
      </c>
      <c r="D18" s="295">
        <v>0</v>
      </c>
      <c r="E18" s="294">
        <v>0</v>
      </c>
      <c r="F18" s="295">
        <v>0</v>
      </c>
      <c r="G18" s="357">
        <v>0</v>
      </c>
      <c r="H18" s="875">
        <v>0</v>
      </c>
      <c r="I18" s="874"/>
    </row>
    <row r="19" spans="1:9">
      <c r="A19" s="93">
        <v>12</v>
      </c>
      <c r="B19" s="75" t="s">
        <v>71</v>
      </c>
      <c r="C19" s="294">
        <v>0</v>
      </c>
      <c r="D19" s="295">
        <v>0</v>
      </c>
      <c r="E19" s="294">
        <v>0</v>
      </c>
      <c r="F19" s="295">
        <v>0</v>
      </c>
      <c r="G19" s="357">
        <v>0</v>
      </c>
      <c r="H19" s="875">
        <v>0</v>
      </c>
      <c r="I19" s="874"/>
    </row>
    <row r="20" spans="1:9">
      <c r="A20" s="93">
        <v>13</v>
      </c>
      <c r="B20" s="75" t="s">
        <v>72</v>
      </c>
      <c r="C20" s="294">
        <v>0</v>
      </c>
      <c r="D20" s="295">
        <v>0</v>
      </c>
      <c r="E20" s="294">
        <v>0</v>
      </c>
      <c r="F20" s="295">
        <v>0</v>
      </c>
      <c r="G20" s="357">
        <v>0</v>
      </c>
      <c r="H20" s="875">
        <v>0</v>
      </c>
      <c r="I20" s="874"/>
    </row>
    <row r="21" spans="1:9">
      <c r="A21" s="93">
        <v>14</v>
      </c>
      <c r="B21" s="75" t="s">
        <v>250</v>
      </c>
      <c r="C21" s="294">
        <v>14971871.5595</v>
      </c>
      <c r="D21" s="295">
        <v>0</v>
      </c>
      <c r="E21" s="294">
        <v>0</v>
      </c>
      <c r="F21" s="295">
        <v>6737487.8123000003</v>
      </c>
      <c r="G21" s="357">
        <v>6737487.8123000003</v>
      </c>
      <c r="H21" s="315">
        <v>0.45000972560607549</v>
      </c>
      <c r="I21" s="874"/>
    </row>
    <row r="22" spans="1:9" ht="13.5" thickBot="1">
      <c r="A22" s="160"/>
      <c r="B22" s="167" t="s">
        <v>68</v>
      </c>
      <c r="C22" s="287">
        <f>SUM(C8:C21)</f>
        <v>139316333.65940002</v>
      </c>
      <c r="D22" s="287">
        <f>SUM(D8:D21)</f>
        <v>34729282.374200001</v>
      </c>
      <c r="E22" s="287">
        <f>SUM(E8:E21)</f>
        <v>15662575.1884</v>
      </c>
      <c r="F22" s="287">
        <f>SUM(F8:F21)</f>
        <v>138954868.1737</v>
      </c>
      <c r="G22" s="287">
        <f>SUM(G8:G21)</f>
        <v>138954868.1737</v>
      </c>
      <c r="H22" s="316">
        <v>0.89660502326909064</v>
      </c>
    </row>
    <row r="28" spans="1:9" ht="10.5" customHeight="1"/>
  </sheetData>
  <mergeCells count="5">
    <mergeCell ref="C6:C7"/>
    <mergeCell ref="F6:F7"/>
    <mergeCell ref="G6:G7"/>
    <mergeCell ref="H6:H7"/>
    <mergeCell ref="D6:E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L28"/>
  <sheetViews>
    <sheetView zoomScale="90" zoomScaleNormal="90" workbookViewId="0">
      <pane xSplit="2" ySplit="6" topLeftCell="E13" activePane="bottomRight" state="frozen"/>
      <selection pane="topRight" activeCell="C1" sqref="C1"/>
      <selection pane="bottomLeft" activeCell="A6" sqref="A6"/>
      <selection pane="bottomRight" activeCell="F23" sqref="F23:K25"/>
    </sheetView>
  </sheetViews>
  <sheetFormatPr defaultColWidth="9.140625" defaultRowHeight="12.75"/>
  <cols>
    <col min="1" max="1" width="10.5703125" style="345" bestFit="1" customWidth="1"/>
    <col min="2" max="2" width="104.140625" style="345" customWidth="1"/>
    <col min="3" max="11" width="12.7109375" style="345" customWidth="1"/>
    <col min="12" max="16384" width="9.140625" style="345"/>
  </cols>
  <sheetData>
    <row r="1" spans="1:11">
      <c r="A1" s="345" t="s">
        <v>188</v>
      </c>
      <c r="B1" s="345" t="str">
        <f>Info!C2</f>
        <v>სს "ზირაათ ბანკი საქართველო"</v>
      </c>
    </row>
    <row r="2" spans="1:11">
      <c r="A2" s="345" t="s">
        <v>189</v>
      </c>
      <c r="B2" s="478">
        <f>'1. key ratios'!B2</f>
        <v>44377</v>
      </c>
      <c r="C2" s="346"/>
      <c r="D2" s="346"/>
    </row>
    <row r="3" spans="1:11">
      <c r="B3" s="346"/>
      <c r="C3" s="346"/>
      <c r="D3" s="346"/>
    </row>
    <row r="4" spans="1:11" ht="13.5" thickBot="1">
      <c r="A4" s="345" t="s">
        <v>523</v>
      </c>
      <c r="B4" s="310" t="s">
        <v>522</v>
      </c>
      <c r="C4" s="346"/>
      <c r="D4" s="346"/>
    </row>
    <row r="5" spans="1:11" ht="30" customHeight="1">
      <c r="A5" s="701"/>
      <c r="B5" s="702"/>
      <c r="C5" s="699" t="s">
        <v>555</v>
      </c>
      <c r="D5" s="699"/>
      <c r="E5" s="699"/>
      <c r="F5" s="699" t="s">
        <v>556</v>
      </c>
      <c r="G5" s="699"/>
      <c r="H5" s="699"/>
      <c r="I5" s="699" t="s">
        <v>557</v>
      </c>
      <c r="J5" s="699"/>
      <c r="K5" s="700"/>
    </row>
    <row r="6" spans="1:11">
      <c r="A6" s="343"/>
      <c r="B6" s="344"/>
      <c r="C6" s="347" t="s">
        <v>27</v>
      </c>
      <c r="D6" s="347" t="s">
        <v>96</v>
      </c>
      <c r="E6" s="347" t="s">
        <v>68</v>
      </c>
      <c r="F6" s="347" t="s">
        <v>27</v>
      </c>
      <c r="G6" s="347" t="s">
        <v>96</v>
      </c>
      <c r="H6" s="347" t="s">
        <v>68</v>
      </c>
      <c r="I6" s="347" t="s">
        <v>27</v>
      </c>
      <c r="J6" s="347" t="s">
        <v>96</v>
      </c>
      <c r="K6" s="349" t="s">
        <v>68</v>
      </c>
    </row>
    <row r="7" spans="1:11">
      <c r="A7" s="350" t="s">
        <v>493</v>
      </c>
      <c r="B7" s="342"/>
      <c r="C7" s="342"/>
      <c r="D7" s="342"/>
      <c r="E7" s="342"/>
      <c r="F7" s="342"/>
      <c r="G7" s="342"/>
      <c r="H7" s="342"/>
      <c r="I7" s="342"/>
      <c r="J7" s="342"/>
      <c r="K7" s="351"/>
    </row>
    <row r="8" spans="1:11">
      <c r="A8" s="341">
        <v>1</v>
      </c>
      <c r="B8" s="322" t="s">
        <v>493</v>
      </c>
      <c r="C8" s="880"/>
      <c r="D8" s="880"/>
      <c r="E8" s="880"/>
      <c r="F8" s="881">
        <v>22494750.754509497</v>
      </c>
      <c r="G8" s="881">
        <v>36028813.909673698</v>
      </c>
      <c r="H8" s="881">
        <v>58523564.664183199</v>
      </c>
      <c r="I8" s="881">
        <v>22461413.523960099</v>
      </c>
      <c r="J8" s="881">
        <v>35502545.989401199</v>
      </c>
      <c r="K8" s="882">
        <v>57963959.513361298</v>
      </c>
    </row>
    <row r="9" spans="1:11">
      <c r="A9" s="350" t="s">
        <v>494</v>
      </c>
      <c r="B9" s="342"/>
      <c r="C9" s="856"/>
      <c r="D9" s="856"/>
      <c r="E9" s="856"/>
      <c r="F9" s="856"/>
      <c r="G9" s="856"/>
      <c r="H9" s="856"/>
      <c r="I9" s="856"/>
      <c r="J9" s="856"/>
      <c r="K9" s="883"/>
    </row>
    <row r="10" spans="1:11">
      <c r="A10" s="352">
        <v>2</v>
      </c>
      <c r="B10" s="323" t="s">
        <v>495</v>
      </c>
      <c r="C10" s="884">
        <v>1866087.2081303999</v>
      </c>
      <c r="D10" s="885">
        <v>13270259.061222302</v>
      </c>
      <c r="E10" s="885">
        <v>15136346.269352702</v>
      </c>
      <c r="F10" s="885">
        <v>747252.44195169245</v>
      </c>
      <c r="G10" s="885">
        <v>5820731.9179401305</v>
      </c>
      <c r="H10" s="885">
        <v>6567984.3598918226</v>
      </c>
      <c r="I10" s="885">
        <v>156361.88974164499</v>
      </c>
      <c r="J10" s="885">
        <v>1184374.6128005502</v>
      </c>
      <c r="K10" s="886">
        <v>1340736.5025421951</v>
      </c>
    </row>
    <row r="11" spans="1:11">
      <c r="A11" s="352">
        <v>3</v>
      </c>
      <c r="B11" s="323" t="s">
        <v>496</v>
      </c>
      <c r="C11" s="884">
        <v>9702530.1414266992</v>
      </c>
      <c r="D11" s="885">
        <v>45809720.9900309</v>
      </c>
      <c r="E11" s="885">
        <v>55512251.131457597</v>
      </c>
      <c r="F11" s="885">
        <v>3825676.057757529</v>
      </c>
      <c r="G11" s="885">
        <v>19398929.936988719</v>
      </c>
      <c r="H11" s="885">
        <v>23224605.994746249</v>
      </c>
      <c r="I11" s="885">
        <v>2807124.2066753199</v>
      </c>
      <c r="J11" s="885">
        <v>11426360.434550624</v>
      </c>
      <c r="K11" s="886">
        <v>14233484.641225945</v>
      </c>
    </row>
    <row r="12" spans="1:11">
      <c r="A12" s="352">
        <v>4</v>
      </c>
      <c r="B12" s="323" t="s">
        <v>497</v>
      </c>
      <c r="C12" s="884">
        <v>0</v>
      </c>
      <c r="D12" s="885">
        <v>0</v>
      </c>
      <c r="E12" s="885">
        <v>0</v>
      </c>
      <c r="F12" s="885">
        <v>0</v>
      </c>
      <c r="G12" s="885">
        <v>0</v>
      </c>
      <c r="H12" s="885">
        <v>0</v>
      </c>
      <c r="I12" s="885">
        <v>0</v>
      </c>
      <c r="J12" s="885">
        <v>0</v>
      </c>
      <c r="K12" s="886">
        <v>0</v>
      </c>
    </row>
    <row r="13" spans="1:11">
      <c r="A13" s="352">
        <v>5</v>
      </c>
      <c r="B13" s="323" t="s">
        <v>498</v>
      </c>
      <c r="C13" s="884">
        <v>14423313.081318103</v>
      </c>
      <c r="D13" s="885">
        <v>16992257.283957299</v>
      </c>
      <c r="E13" s="885">
        <v>31415570.365275402</v>
      </c>
      <c r="F13" s="885">
        <v>1969712.0658240642</v>
      </c>
      <c r="G13" s="885">
        <v>2296368.4372982676</v>
      </c>
      <c r="H13" s="885">
        <v>4266080.5031223316</v>
      </c>
      <c r="I13" s="885">
        <v>801533.61420875497</v>
      </c>
      <c r="J13" s="885">
        <v>949316.12681120005</v>
      </c>
      <c r="K13" s="886">
        <v>1750849.7410199549</v>
      </c>
    </row>
    <row r="14" spans="1:11">
      <c r="A14" s="352">
        <v>6</v>
      </c>
      <c r="B14" s="323" t="s">
        <v>513</v>
      </c>
      <c r="C14" s="884"/>
      <c r="D14" s="885"/>
      <c r="E14" s="885"/>
      <c r="F14" s="885">
        <v>0</v>
      </c>
      <c r="G14" s="885">
        <v>0</v>
      </c>
      <c r="H14" s="885">
        <v>0</v>
      </c>
      <c r="I14" s="885"/>
      <c r="J14" s="885"/>
      <c r="K14" s="886"/>
    </row>
    <row r="15" spans="1:11">
      <c r="A15" s="352">
        <v>7</v>
      </c>
      <c r="B15" s="323" t="s">
        <v>500</v>
      </c>
      <c r="C15" s="884">
        <v>716264.56336110004</v>
      </c>
      <c r="D15" s="885">
        <v>310765.75095869997</v>
      </c>
      <c r="E15" s="885">
        <v>1027030.3143198</v>
      </c>
      <c r="F15" s="885">
        <v>26356.3590109</v>
      </c>
      <c r="G15" s="885">
        <v>2361.8067912000001</v>
      </c>
      <c r="H15" s="885">
        <v>28718.1658021</v>
      </c>
      <c r="I15" s="885">
        <v>26356.3590109</v>
      </c>
      <c r="J15" s="885">
        <v>2361.8067912000001</v>
      </c>
      <c r="K15" s="886">
        <v>28718.1658021</v>
      </c>
    </row>
    <row r="16" spans="1:11">
      <c r="A16" s="352">
        <v>8</v>
      </c>
      <c r="B16" s="324" t="s">
        <v>501</v>
      </c>
      <c r="C16" s="884">
        <v>26708194.994236305</v>
      </c>
      <c r="D16" s="885">
        <v>76383003.086169198</v>
      </c>
      <c r="E16" s="885">
        <v>103091198.0804055</v>
      </c>
      <c r="F16" s="885">
        <v>6568996.9245441863</v>
      </c>
      <c r="G16" s="885">
        <v>27518392.09901832</v>
      </c>
      <c r="H16" s="885">
        <v>34087389.023562498</v>
      </c>
      <c r="I16" s="885">
        <v>3791376.0696366201</v>
      </c>
      <c r="J16" s="885">
        <v>13562412.980953574</v>
      </c>
      <c r="K16" s="886">
        <v>17353789.050590195</v>
      </c>
    </row>
    <row r="17" spans="1:12">
      <c r="A17" s="350" t="s">
        <v>502</v>
      </c>
      <c r="B17" s="342"/>
      <c r="C17" s="856"/>
      <c r="D17" s="856"/>
      <c r="E17" s="856"/>
      <c r="F17" s="856"/>
      <c r="G17" s="856"/>
      <c r="H17" s="856"/>
      <c r="I17" s="856"/>
      <c r="J17" s="856"/>
      <c r="K17" s="883"/>
    </row>
    <row r="18" spans="1:12">
      <c r="A18" s="352">
        <v>9</v>
      </c>
      <c r="B18" s="323" t="s">
        <v>503</v>
      </c>
      <c r="C18" s="884">
        <v>0</v>
      </c>
      <c r="D18" s="885">
        <v>0</v>
      </c>
      <c r="E18" s="885">
        <v>0</v>
      </c>
      <c r="F18" s="885"/>
      <c r="G18" s="885"/>
      <c r="H18" s="885">
        <v>0</v>
      </c>
      <c r="I18" s="885">
        <v>0</v>
      </c>
      <c r="J18" s="885">
        <v>0</v>
      </c>
      <c r="K18" s="886">
        <v>0</v>
      </c>
    </row>
    <row r="19" spans="1:12">
      <c r="A19" s="352">
        <v>10</v>
      </c>
      <c r="B19" s="323" t="s">
        <v>504</v>
      </c>
      <c r="C19" s="884">
        <v>27398266.036375396</v>
      </c>
      <c r="D19" s="885">
        <v>21168487.494210001</v>
      </c>
      <c r="E19" s="885">
        <v>48566753.530585393</v>
      </c>
      <c r="F19" s="885">
        <v>394285.90205965005</v>
      </c>
      <c r="G19" s="885">
        <v>230804.30051644999</v>
      </c>
      <c r="H19" s="885">
        <v>625090.20257610001</v>
      </c>
      <c r="I19" s="885">
        <v>427623.13260905002</v>
      </c>
      <c r="J19" s="885">
        <v>5741918.0465448499</v>
      </c>
      <c r="K19" s="886">
        <v>6169541.1791538997</v>
      </c>
    </row>
    <row r="20" spans="1:12">
      <c r="A20" s="352">
        <v>11</v>
      </c>
      <c r="B20" s="323" t="s">
        <v>505</v>
      </c>
      <c r="C20" s="884">
        <v>600199.67791159998</v>
      </c>
      <c r="D20" s="885">
        <v>10442.197515</v>
      </c>
      <c r="E20" s="885">
        <v>610641.87542659999</v>
      </c>
      <c r="F20" s="885">
        <v>184431.31868130001</v>
      </c>
      <c r="G20" s="885">
        <v>0</v>
      </c>
      <c r="H20" s="885">
        <v>184431.31868130001</v>
      </c>
      <c r="I20" s="885">
        <v>184431.31868130001</v>
      </c>
      <c r="J20" s="885">
        <v>0</v>
      </c>
      <c r="K20" s="886">
        <v>184431.31868130001</v>
      </c>
    </row>
    <row r="21" spans="1:12" ht="13.5" thickBot="1">
      <c r="A21" s="226">
        <v>12</v>
      </c>
      <c r="B21" s="353" t="s">
        <v>506</v>
      </c>
      <c r="C21" s="887">
        <v>27998465.714286994</v>
      </c>
      <c r="D21" s="888">
        <v>21178929.691725001</v>
      </c>
      <c r="E21" s="887">
        <v>49177395.406011991</v>
      </c>
      <c r="F21" s="888">
        <v>578717.22074095008</v>
      </c>
      <c r="G21" s="888">
        <v>230804.30051644999</v>
      </c>
      <c r="H21" s="888">
        <v>809521.52125740005</v>
      </c>
      <c r="I21" s="888">
        <v>612054.45129035006</v>
      </c>
      <c r="J21" s="888">
        <v>5741918.0465448499</v>
      </c>
      <c r="K21" s="889">
        <v>6353972.4978351993</v>
      </c>
    </row>
    <row r="22" spans="1:12" ht="38.25" customHeight="1" thickBot="1">
      <c r="A22" s="339"/>
      <c r="B22" s="340"/>
      <c r="C22" s="340"/>
      <c r="D22" s="340"/>
      <c r="E22" s="340"/>
      <c r="F22" s="698" t="s">
        <v>507</v>
      </c>
      <c r="G22" s="699"/>
      <c r="H22" s="699"/>
      <c r="I22" s="698" t="s">
        <v>508</v>
      </c>
      <c r="J22" s="699"/>
      <c r="K22" s="700"/>
    </row>
    <row r="23" spans="1:12">
      <c r="A23" s="330">
        <v>13</v>
      </c>
      <c r="B23" s="325" t="s">
        <v>493</v>
      </c>
      <c r="C23" s="338"/>
      <c r="D23" s="338"/>
      <c r="E23" s="338"/>
      <c r="F23" s="326">
        <v>22494750.754509497</v>
      </c>
      <c r="G23" s="326">
        <v>36028813.909673698</v>
      </c>
      <c r="H23" s="326">
        <v>58523564.664183199</v>
      </c>
      <c r="I23" s="326">
        <v>22461413.523960099</v>
      </c>
      <c r="J23" s="326">
        <v>35502545.989401199</v>
      </c>
      <c r="K23" s="331">
        <v>57963959.513361305</v>
      </c>
    </row>
    <row r="24" spans="1:12" ht="13.5" thickBot="1">
      <c r="A24" s="332">
        <v>14</v>
      </c>
      <c r="B24" s="327" t="s">
        <v>509</v>
      </c>
      <c r="C24" s="354"/>
      <c r="D24" s="336"/>
      <c r="E24" s="337"/>
      <c r="F24" s="328">
        <v>5990279.7038032357</v>
      </c>
      <c r="G24" s="328">
        <v>27287587.798501864</v>
      </c>
      <c r="H24" s="328">
        <v>33277867.502305098</v>
      </c>
      <c r="I24" s="328">
        <v>3179321.6183462702</v>
      </c>
      <c r="J24" s="328">
        <v>7820494.9344087243</v>
      </c>
      <c r="K24" s="333">
        <v>10999816.552754994</v>
      </c>
    </row>
    <row r="25" spans="1:12" ht="13.5" thickBot="1">
      <c r="A25" s="334">
        <v>15</v>
      </c>
      <c r="B25" s="329" t="s">
        <v>510</v>
      </c>
      <c r="C25" s="335"/>
      <c r="D25" s="335"/>
      <c r="E25" s="335"/>
      <c r="F25" s="859">
        <v>3.7552087493055715</v>
      </c>
      <c r="G25" s="859">
        <v>1.3203370769054106</v>
      </c>
      <c r="H25" s="859">
        <v>1.7586332615853277</v>
      </c>
      <c r="I25" s="859">
        <v>7.0648447122639464</v>
      </c>
      <c r="J25" s="859">
        <v>4.5396801976300241</v>
      </c>
      <c r="K25" s="858">
        <v>5.2695387450660487</v>
      </c>
      <c r="L25" s="857"/>
    </row>
    <row r="28" spans="1:12" ht="38.25">
      <c r="B28" s="24" t="s">
        <v>554</v>
      </c>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N22"/>
  <sheetViews>
    <sheetView workbookViewId="0">
      <pane xSplit="1" ySplit="5" topLeftCell="B6" activePane="bottomRight" state="frozen"/>
      <selection pane="topRight" activeCell="B1" sqref="B1"/>
      <selection pane="bottomLeft" activeCell="A5" sqref="A5"/>
      <selection pane="bottomRight"/>
    </sheetView>
  </sheetViews>
  <sheetFormatPr defaultColWidth="9.140625" defaultRowHeight="15"/>
  <cols>
    <col min="1" max="1" width="10.5703125" style="70" bestFit="1" customWidth="1"/>
    <col min="2" max="2" width="95" style="70" customWidth="1"/>
    <col min="3" max="3" width="12.5703125" style="70" bestFit="1" customWidth="1"/>
    <col min="4" max="4" width="10" style="70" bestFit="1" customWidth="1"/>
    <col min="5" max="5" width="18.28515625" style="70" bestFit="1" customWidth="1"/>
    <col min="6" max="13" width="10.7109375" style="70" customWidth="1"/>
    <col min="14" max="14" width="31" style="70" bestFit="1" customWidth="1"/>
    <col min="15" max="16384" width="9.140625" style="13"/>
  </cols>
  <sheetData>
    <row r="1" spans="1:14">
      <c r="A1" s="5" t="s">
        <v>188</v>
      </c>
      <c r="B1" s="70" t="str">
        <f>Info!C2</f>
        <v>სს "ზირაათ ბანკი საქართველო"</v>
      </c>
    </row>
    <row r="2" spans="1:14" ht="14.25" customHeight="1">
      <c r="A2" s="70" t="s">
        <v>189</v>
      </c>
      <c r="B2" s="478">
        <f>'1. key ratios'!B2</f>
        <v>44377</v>
      </c>
    </row>
    <row r="3" spans="1:14" ht="14.25" customHeight="1"/>
    <row r="4" spans="1:14" ht="15.75" thickBot="1">
      <c r="A4" s="2" t="s">
        <v>419</v>
      </c>
      <c r="B4" s="95" t="s">
        <v>77</v>
      </c>
    </row>
    <row r="5" spans="1:14" s="26" customFormat="1" ht="12.75">
      <c r="A5" s="176"/>
      <c r="B5" s="177"/>
      <c r="C5" s="178" t="s">
        <v>0</v>
      </c>
      <c r="D5" s="178" t="s">
        <v>1</v>
      </c>
      <c r="E5" s="178" t="s">
        <v>2</v>
      </c>
      <c r="F5" s="178" t="s">
        <v>3</v>
      </c>
      <c r="G5" s="178" t="s">
        <v>4</v>
      </c>
      <c r="H5" s="178" t="s">
        <v>5</v>
      </c>
      <c r="I5" s="178" t="s">
        <v>238</v>
      </c>
      <c r="J5" s="178" t="s">
        <v>239</v>
      </c>
      <c r="K5" s="178" t="s">
        <v>240</v>
      </c>
      <c r="L5" s="178" t="s">
        <v>241</v>
      </c>
      <c r="M5" s="178" t="s">
        <v>242</v>
      </c>
      <c r="N5" s="179" t="s">
        <v>243</v>
      </c>
    </row>
    <row r="6" spans="1:14" ht="45">
      <c r="A6" s="168"/>
      <c r="B6" s="107"/>
      <c r="C6" s="108" t="s">
        <v>87</v>
      </c>
      <c r="D6" s="109" t="s">
        <v>76</v>
      </c>
      <c r="E6" s="110" t="s">
        <v>86</v>
      </c>
      <c r="F6" s="111">
        <v>0</v>
      </c>
      <c r="G6" s="111">
        <v>0.2</v>
      </c>
      <c r="H6" s="111">
        <v>0.35</v>
      </c>
      <c r="I6" s="111">
        <v>0.5</v>
      </c>
      <c r="J6" s="111">
        <v>0.75</v>
      </c>
      <c r="K6" s="111">
        <v>1</v>
      </c>
      <c r="L6" s="111">
        <v>1.5</v>
      </c>
      <c r="M6" s="111">
        <v>2.5</v>
      </c>
      <c r="N6" s="169" t="s">
        <v>77</v>
      </c>
    </row>
    <row r="7" spans="1:14">
      <c r="A7" s="170">
        <v>1</v>
      </c>
      <c r="B7" s="112" t="s">
        <v>78</v>
      </c>
      <c r="C7" s="296">
        <f>SUM(C8:C13)</f>
        <v>0</v>
      </c>
      <c r="D7" s="107"/>
      <c r="E7" s="299">
        <f t="shared" ref="E7:M7" si="0">SUM(E8:E13)</f>
        <v>0</v>
      </c>
      <c r="F7" s="296">
        <f>SUM(F8:F13)</f>
        <v>0</v>
      </c>
      <c r="G7" s="296">
        <f t="shared" si="0"/>
        <v>0</v>
      </c>
      <c r="H7" s="296">
        <f t="shared" si="0"/>
        <v>0</v>
      </c>
      <c r="I7" s="296">
        <f t="shared" si="0"/>
        <v>0</v>
      </c>
      <c r="J7" s="296">
        <f t="shared" si="0"/>
        <v>0</v>
      </c>
      <c r="K7" s="296">
        <f t="shared" si="0"/>
        <v>0</v>
      </c>
      <c r="L7" s="296">
        <f t="shared" si="0"/>
        <v>0</v>
      </c>
      <c r="M7" s="296">
        <f t="shared" si="0"/>
        <v>0</v>
      </c>
      <c r="N7" s="171">
        <f>SUM(N8:N13)</f>
        <v>0</v>
      </c>
    </row>
    <row r="8" spans="1:14">
      <c r="A8" s="170">
        <v>1.1000000000000001</v>
      </c>
      <c r="B8" s="113" t="s">
        <v>79</v>
      </c>
      <c r="C8" s="297">
        <v>0</v>
      </c>
      <c r="D8" s="114">
        <v>0.02</v>
      </c>
      <c r="E8" s="299">
        <f>C8*D8</f>
        <v>0</v>
      </c>
      <c r="F8" s="297"/>
      <c r="G8" s="297"/>
      <c r="H8" s="297"/>
      <c r="I8" s="297"/>
      <c r="J8" s="297"/>
      <c r="K8" s="297"/>
      <c r="L8" s="297"/>
      <c r="M8" s="297"/>
      <c r="N8" s="171">
        <f>SUMPRODUCT($F$6:$M$6,F8:M8)</f>
        <v>0</v>
      </c>
    </row>
    <row r="9" spans="1:14">
      <c r="A9" s="170">
        <v>1.2</v>
      </c>
      <c r="B9" s="113" t="s">
        <v>80</v>
      </c>
      <c r="C9" s="297">
        <v>0</v>
      </c>
      <c r="D9" s="114">
        <v>0.05</v>
      </c>
      <c r="E9" s="299">
        <f>C9*D9</f>
        <v>0</v>
      </c>
      <c r="F9" s="297"/>
      <c r="G9" s="297"/>
      <c r="H9" s="297"/>
      <c r="I9" s="297"/>
      <c r="J9" s="297"/>
      <c r="K9" s="297"/>
      <c r="L9" s="297"/>
      <c r="M9" s="297"/>
      <c r="N9" s="171">
        <f t="shared" ref="N9:N12" si="1">SUMPRODUCT($F$6:$M$6,F9:M9)</f>
        <v>0</v>
      </c>
    </row>
    <row r="10" spans="1:14">
      <c r="A10" s="170">
        <v>1.3</v>
      </c>
      <c r="B10" s="113" t="s">
        <v>81</v>
      </c>
      <c r="C10" s="297">
        <v>0</v>
      </c>
      <c r="D10" s="114">
        <v>0.08</v>
      </c>
      <c r="E10" s="299">
        <f>C10*D10</f>
        <v>0</v>
      </c>
      <c r="F10" s="297"/>
      <c r="G10" s="297"/>
      <c r="H10" s="297"/>
      <c r="I10" s="297"/>
      <c r="J10" s="297"/>
      <c r="K10" s="297"/>
      <c r="L10" s="297"/>
      <c r="M10" s="297"/>
      <c r="N10" s="171">
        <f>SUMPRODUCT($F$6:$M$6,F10:M10)</f>
        <v>0</v>
      </c>
    </row>
    <row r="11" spans="1:14">
      <c r="A11" s="170">
        <v>1.4</v>
      </c>
      <c r="B11" s="113" t="s">
        <v>82</v>
      </c>
      <c r="C11" s="297">
        <v>0</v>
      </c>
      <c r="D11" s="114">
        <v>0.11</v>
      </c>
      <c r="E11" s="299">
        <f>C11*D11</f>
        <v>0</v>
      </c>
      <c r="F11" s="297"/>
      <c r="G11" s="297"/>
      <c r="H11" s="297"/>
      <c r="I11" s="297"/>
      <c r="J11" s="297"/>
      <c r="K11" s="297"/>
      <c r="L11" s="297"/>
      <c r="M11" s="297"/>
      <c r="N11" s="171">
        <f t="shared" si="1"/>
        <v>0</v>
      </c>
    </row>
    <row r="12" spans="1:14">
      <c r="A12" s="170">
        <v>1.5</v>
      </c>
      <c r="B12" s="113" t="s">
        <v>83</v>
      </c>
      <c r="C12" s="297">
        <v>0</v>
      </c>
      <c r="D12" s="114">
        <v>0.14000000000000001</v>
      </c>
      <c r="E12" s="299">
        <f>C12*D12</f>
        <v>0</v>
      </c>
      <c r="F12" s="297"/>
      <c r="G12" s="297"/>
      <c r="H12" s="297"/>
      <c r="I12" s="297"/>
      <c r="J12" s="297"/>
      <c r="K12" s="297"/>
      <c r="L12" s="297"/>
      <c r="M12" s="297"/>
      <c r="N12" s="171">
        <f t="shared" si="1"/>
        <v>0</v>
      </c>
    </row>
    <row r="13" spans="1:14">
      <c r="A13" s="170">
        <v>1.6</v>
      </c>
      <c r="B13" s="115" t="s">
        <v>84</v>
      </c>
      <c r="C13" s="297">
        <v>0</v>
      </c>
      <c r="D13" s="116"/>
      <c r="E13" s="297"/>
      <c r="F13" s="297"/>
      <c r="G13" s="297"/>
      <c r="H13" s="297"/>
      <c r="I13" s="297"/>
      <c r="J13" s="297"/>
      <c r="K13" s="297"/>
      <c r="L13" s="297"/>
      <c r="M13" s="297"/>
      <c r="N13" s="171">
        <f>SUMPRODUCT($F$6:$M$6,F13:M13)</f>
        <v>0</v>
      </c>
    </row>
    <row r="14" spans="1:14">
      <c r="A14" s="170">
        <v>2</v>
      </c>
      <c r="B14" s="117" t="s">
        <v>85</v>
      </c>
      <c r="C14" s="296">
        <f>SUM(C15:C20)</f>
        <v>0</v>
      </c>
      <c r="D14" s="107"/>
      <c r="E14" s="299">
        <f t="shared" ref="E14:M14" si="2">SUM(E15:E20)</f>
        <v>0</v>
      </c>
      <c r="F14" s="297">
        <f t="shared" si="2"/>
        <v>0</v>
      </c>
      <c r="G14" s="297">
        <f t="shared" si="2"/>
        <v>0</v>
      </c>
      <c r="H14" s="297">
        <f t="shared" si="2"/>
        <v>0</v>
      </c>
      <c r="I14" s="297">
        <f t="shared" si="2"/>
        <v>0</v>
      </c>
      <c r="J14" s="297">
        <f t="shared" si="2"/>
        <v>0</v>
      </c>
      <c r="K14" s="297">
        <f t="shared" si="2"/>
        <v>0</v>
      </c>
      <c r="L14" s="297">
        <f t="shared" si="2"/>
        <v>0</v>
      </c>
      <c r="M14" s="297">
        <f t="shared" si="2"/>
        <v>0</v>
      </c>
      <c r="N14" s="171">
        <f>SUM(N15:N20)</f>
        <v>0</v>
      </c>
    </row>
    <row r="15" spans="1:14">
      <c r="A15" s="170">
        <v>2.1</v>
      </c>
      <c r="B15" s="115" t="s">
        <v>79</v>
      </c>
      <c r="C15" s="297"/>
      <c r="D15" s="114">
        <v>5.0000000000000001E-3</v>
      </c>
      <c r="E15" s="299">
        <f>C15*D15</f>
        <v>0</v>
      </c>
      <c r="F15" s="297"/>
      <c r="G15" s="297"/>
      <c r="H15" s="297"/>
      <c r="I15" s="297"/>
      <c r="J15" s="297"/>
      <c r="K15" s="297"/>
      <c r="L15" s="297"/>
      <c r="M15" s="297"/>
      <c r="N15" s="171">
        <f>SUMPRODUCT($F$6:$M$6,F15:M15)</f>
        <v>0</v>
      </c>
    </row>
    <row r="16" spans="1:14">
      <c r="A16" s="170">
        <v>2.2000000000000002</v>
      </c>
      <c r="B16" s="115" t="s">
        <v>80</v>
      </c>
      <c r="C16" s="297"/>
      <c r="D16" s="114">
        <v>0.01</v>
      </c>
      <c r="E16" s="299">
        <f>C16*D16</f>
        <v>0</v>
      </c>
      <c r="F16" s="297"/>
      <c r="G16" s="297"/>
      <c r="H16" s="297"/>
      <c r="I16" s="297"/>
      <c r="J16" s="297"/>
      <c r="K16" s="297"/>
      <c r="L16" s="297"/>
      <c r="M16" s="297"/>
      <c r="N16" s="171">
        <f t="shared" ref="N16:N20" si="3">SUMPRODUCT($F$6:$M$6,F16:M16)</f>
        <v>0</v>
      </c>
    </row>
    <row r="17" spans="1:14">
      <c r="A17" s="170">
        <v>2.2999999999999998</v>
      </c>
      <c r="B17" s="115" t="s">
        <v>81</v>
      </c>
      <c r="C17" s="297"/>
      <c r="D17" s="114">
        <v>0.02</v>
      </c>
      <c r="E17" s="299">
        <f>C17*D17</f>
        <v>0</v>
      </c>
      <c r="F17" s="297"/>
      <c r="G17" s="297"/>
      <c r="H17" s="297"/>
      <c r="I17" s="297"/>
      <c r="J17" s="297"/>
      <c r="K17" s="297"/>
      <c r="L17" s="297"/>
      <c r="M17" s="297"/>
      <c r="N17" s="171">
        <f t="shared" si="3"/>
        <v>0</v>
      </c>
    </row>
    <row r="18" spans="1:14">
      <c r="A18" s="170">
        <v>2.4</v>
      </c>
      <c r="B18" s="115" t="s">
        <v>82</v>
      </c>
      <c r="C18" s="297"/>
      <c r="D18" s="114">
        <v>0.03</v>
      </c>
      <c r="E18" s="299">
        <f>C18*D18</f>
        <v>0</v>
      </c>
      <c r="F18" s="297"/>
      <c r="G18" s="297"/>
      <c r="H18" s="297"/>
      <c r="I18" s="297"/>
      <c r="J18" s="297"/>
      <c r="K18" s="297"/>
      <c r="L18" s="297"/>
      <c r="M18" s="297"/>
      <c r="N18" s="171">
        <f t="shared" si="3"/>
        <v>0</v>
      </c>
    </row>
    <row r="19" spans="1:14">
      <c r="A19" s="170">
        <v>2.5</v>
      </c>
      <c r="B19" s="115" t="s">
        <v>83</v>
      </c>
      <c r="C19" s="297"/>
      <c r="D19" s="114">
        <v>0.04</v>
      </c>
      <c r="E19" s="299">
        <f>C19*D19</f>
        <v>0</v>
      </c>
      <c r="F19" s="297"/>
      <c r="G19" s="297"/>
      <c r="H19" s="297"/>
      <c r="I19" s="297"/>
      <c r="J19" s="297"/>
      <c r="K19" s="297"/>
      <c r="L19" s="297"/>
      <c r="M19" s="297"/>
      <c r="N19" s="171">
        <f t="shared" si="3"/>
        <v>0</v>
      </c>
    </row>
    <row r="20" spans="1:14">
      <c r="A20" s="170">
        <v>2.6</v>
      </c>
      <c r="B20" s="115" t="s">
        <v>84</v>
      </c>
      <c r="C20" s="297"/>
      <c r="D20" s="116"/>
      <c r="E20" s="300"/>
      <c r="F20" s="297"/>
      <c r="G20" s="297"/>
      <c r="H20" s="297"/>
      <c r="I20" s="297"/>
      <c r="J20" s="297"/>
      <c r="K20" s="297"/>
      <c r="L20" s="297"/>
      <c r="M20" s="297"/>
      <c r="N20" s="171">
        <f t="shared" si="3"/>
        <v>0</v>
      </c>
    </row>
    <row r="21" spans="1:14" ht="15.75" thickBot="1">
      <c r="A21" s="172">
        <v>3</v>
      </c>
      <c r="B21" s="173" t="s">
        <v>68</v>
      </c>
      <c r="C21" s="298">
        <f>C14+C7</f>
        <v>0</v>
      </c>
      <c r="D21" s="174"/>
      <c r="E21" s="301">
        <f>E14+E7</f>
        <v>0</v>
      </c>
      <c r="F21" s="302">
        <f>F7+F14</f>
        <v>0</v>
      </c>
      <c r="G21" s="302">
        <f t="shared" ref="G21:L21" si="4">G7+G14</f>
        <v>0</v>
      </c>
      <c r="H21" s="302">
        <f t="shared" si="4"/>
        <v>0</v>
      </c>
      <c r="I21" s="302">
        <f t="shared" si="4"/>
        <v>0</v>
      </c>
      <c r="J21" s="302">
        <f t="shared" si="4"/>
        <v>0</v>
      </c>
      <c r="K21" s="302">
        <f t="shared" si="4"/>
        <v>0</v>
      </c>
      <c r="L21" s="302">
        <f t="shared" si="4"/>
        <v>0</v>
      </c>
      <c r="M21" s="302">
        <f>M7+M14</f>
        <v>0</v>
      </c>
      <c r="N21" s="175">
        <f>N14+N7</f>
        <v>0</v>
      </c>
    </row>
    <row r="22" spans="1:14">
      <c r="E22" s="303"/>
      <c r="F22" s="303"/>
      <c r="G22" s="303"/>
      <c r="H22" s="303"/>
      <c r="I22" s="303"/>
      <c r="J22" s="303"/>
      <c r="K22" s="303"/>
      <c r="L22" s="303"/>
      <c r="M22" s="303"/>
    </row>
  </sheetData>
  <conditionalFormatting sqref="E8:E12">
    <cfRule type="expression" dxfId="20" priority="2">
      <formula>(C8*D8)&lt;&gt;SUM(#REF!)</formula>
    </cfRule>
  </conditionalFormatting>
  <conditionalFormatting sqref="E20">
    <cfRule type="expression" dxfId="19" priority="3">
      <formula>$E$88&lt;&gt;SUM(#REF!)</formula>
    </cfRule>
  </conditionalFormatting>
  <conditionalFormatting sqref="E15:E19">
    <cfRule type="expression" dxfId="18" priority="1">
      <formula>(C15*D15)&lt;&gt;SUM(#REF!)</formula>
    </cfRule>
  </conditionalFormatting>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C43"/>
  <sheetViews>
    <sheetView workbookViewId="0">
      <selection activeCell="B2" sqref="B2"/>
    </sheetView>
  </sheetViews>
  <sheetFormatPr defaultRowHeight="15"/>
  <cols>
    <col min="1" max="1" width="11.42578125" customWidth="1"/>
    <col min="2" max="2" width="76.85546875" style="4" customWidth="1"/>
    <col min="3" max="3" width="22.85546875" customWidth="1"/>
  </cols>
  <sheetData>
    <row r="1" spans="1:3">
      <c r="A1" s="345" t="s">
        <v>188</v>
      </c>
      <c r="B1" t="str">
        <f>Info!C2</f>
        <v>სს "ზირაათ ბანკი საქართველო"</v>
      </c>
    </row>
    <row r="2" spans="1:3">
      <c r="A2" s="345" t="s">
        <v>189</v>
      </c>
      <c r="B2" s="832">
        <f>'1. key ratios'!B2</f>
        <v>44377</v>
      </c>
    </row>
    <row r="3" spans="1:3">
      <c r="A3" s="345"/>
      <c r="B3"/>
    </row>
    <row r="4" spans="1:3">
      <c r="A4" s="345" t="s">
        <v>599</v>
      </c>
      <c r="B4" t="s">
        <v>558</v>
      </c>
    </row>
    <row r="5" spans="1:3">
      <c r="A5" s="407"/>
      <c r="B5" s="407" t="s">
        <v>559</v>
      </c>
      <c r="C5" s="419"/>
    </row>
    <row r="6" spans="1:3">
      <c r="A6" s="408">
        <v>1</v>
      </c>
      <c r="B6" s="420" t="s">
        <v>611</v>
      </c>
      <c r="C6" s="421">
        <v>139984030.31939998</v>
      </c>
    </row>
    <row r="7" spans="1:3">
      <c r="A7" s="408">
        <v>2</v>
      </c>
      <c r="B7" s="420" t="s">
        <v>560</v>
      </c>
      <c r="C7" s="421">
        <v>-667696.66</v>
      </c>
    </row>
    <row r="8" spans="1:3">
      <c r="A8" s="409">
        <v>3</v>
      </c>
      <c r="B8" s="422" t="s">
        <v>561</v>
      </c>
      <c r="C8" s="423">
        <f>C6+C7</f>
        <v>139316333.65939999</v>
      </c>
    </row>
    <row r="9" spans="1:3">
      <c r="A9" s="410"/>
      <c r="B9" s="410" t="s">
        <v>562</v>
      </c>
      <c r="C9" s="424"/>
    </row>
    <row r="10" spans="1:3">
      <c r="A10" s="411">
        <v>4</v>
      </c>
      <c r="B10" s="425" t="s">
        <v>563</v>
      </c>
      <c r="C10" s="421"/>
    </row>
    <row r="11" spans="1:3">
      <c r="A11" s="411">
        <v>5</v>
      </c>
      <c r="B11" s="426" t="s">
        <v>564</v>
      </c>
      <c r="C11" s="421"/>
    </row>
    <row r="12" spans="1:3">
      <c r="A12" s="411" t="s">
        <v>565</v>
      </c>
      <c r="B12" s="420" t="s">
        <v>566</v>
      </c>
      <c r="C12" s="423">
        <f>'15. CCR'!E21</f>
        <v>0</v>
      </c>
    </row>
    <row r="13" spans="1:3">
      <c r="A13" s="412">
        <v>6</v>
      </c>
      <c r="B13" s="427" t="s">
        <v>567</v>
      </c>
      <c r="C13" s="421"/>
    </row>
    <row r="14" spans="1:3">
      <c r="A14" s="412">
        <v>7</v>
      </c>
      <c r="B14" s="428" t="s">
        <v>568</v>
      </c>
      <c r="C14" s="421"/>
    </row>
    <row r="15" spans="1:3">
      <c r="A15" s="413">
        <v>8</v>
      </c>
      <c r="B15" s="420" t="s">
        <v>569</v>
      </c>
      <c r="C15" s="421"/>
    </row>
    <row r="16" spans="1:3" ht="24">
      <c r="A16" s="412">
        <v>9</v>
      </c>
      <c r="B16" s="428" t="s">
        <v>570</v>
      </c>
      <c r="C16" s="421"/>
    </row>
    <row r="17" spans="1:3">
      <c r="A17" s="412">
        <v>10</v>
      </c>
      <c r="B17" s="428" t="s">
        <v>571</v>
      </c>
      <c r="C17" s="421"/>
    </row>
    <row r="18" spans="1:3">
      <c r="A18" s="414">
        <v>11</v>
      </c>
      <c r="B18" s="429" t="s">
        <v>572</v>
      </c>
      <c r="C18" s="423">
        <f>SUM(C10:C17)</f>
        <v>0</v>
      </c>
    </row>
    <row r="19" spans="1:3">
      <c r="A19" s="410"/>
      <c r="B19" s="410" t="s">
        <v>573</v>
      </c>
      <c r="C19" s="430"/>
    </row>
    <row r="20" spans="1:3">
      <c r="A20" s="412">
        <v>12</v>
      </c>
      <c r="B20" s="425" t="s">
        <v>574</v>
      </c>
      <c r="C20" s="421"/>
    </row>
    <row r="21" spans="1:3">
      <c r="A21" s="412">
        <v>13</v>
      </c>
      <c r="B21" s="425" t="s">
        <v>575</v>
      </c>
      <c r="C21" s="421"/>
    </row>
    <row r="22" spans="1:3">
      <c r="A22" s="412">
        <v>14</v>
      </c>
      <c r="B22" s="425" t="s">
        <v>576</v>
      </c>
      <c r="C22" s="421"/>
    </row>
    <row r="23" spans="1:3" ht="24">
      <c r="A23" s="412" t="s">
        <v>577</v>
      </c>
      <c r="B23" s="425" t="s">
        <v>578</v>
      </c>
      <c r="C23" s="421"/>
    </row>
    <row r="24" spans="1:3">
      <c r="A24" s="412">
        <v>15</v>
      </c>
      <c r="B24" s="425" t="s">
        <v>579</v>
      </c>
      <c r="C24" s="421"/>
    </row>
    <row r="25" spans="1:3">
      <c r="A25" s="412" t="s">
        <v>580</v>
      </c>
      <c r="B25" s="420" t="s">
        <v>581</v>
      </c>
      <c r="C25" s="421"/>
    </row>
    <row r="26" spans="1:3">
      <c r="A26" s="414">
        <v>16</v>
      </c>
      <c r="B26" s="429" t="s">
        <v>582</v>
      </c>
      <c r="C26" s="423">
        <f>SUM(C20:C25)</f>
        <v>0</v>
      </c>
    </row>
    <row r="27" spans="1:3">
      <c r="A27" s="410"/>
      <c r="B27" s="410" t="s">
        <v>583</v>
      </c>
      <c r="C27" s="424"/>
    </row>
    <row r="28" spans="1:3">
      <c r="A28" s="411">
        <v>17</v>
      </c>
      <c r="B28" s="420" t="s">
        <v>584</v>
      </c>
      <c r="C28" s="421">
        <v>34729282.374200001</v>
      </c>
    </row>
    <row r="29" spans="1:3">
      <c r="A29" s="411">
        <v>18</v>
      </c>
      <c r="B29" s="420" t="s">
        <v>585</v>
      </c>
      <c r="C29" s="421">
        <v>-19066707.185800001</v>
      </c>
    </row>
    <row r="30" spans="1:3">
      <c r="A30" s="414">
        <v>19</v>
      </c>
      <c r="B30" s="429" t="s">
        <v>586</v>
      </c>
      <c r="C30" s="855">
        <f>C28+C29</f>
        <v>15662575.1884</v>
      </c>
    </row>
    <row r="31" spans="1:3">
      <c r="A31" s="415"/>
      <c r="B31" s="410" t="s">
        <v>587</v>
      </c>
      <c r="C31" s="424"/>
    </row>
    <row r="32" spans="1:3">
      <c r="A32" s="411" t="s">
        <v>588</v>
      </c>
      <c r="B32" s="425" t="s">
        <v>589</v>
      </c>
      <c r="C32" s="431"/>
    </row>
    <row r="33" spans="1:3">
      <c r="A33" s="411" t="s">
        <v>590</v>
      </c>
      <c r="B33" s="426" t="s">
        <v>591</v>
      </c>
      <c r="C33" s="431"/>
    </row>
    <row r="34" spans="1:3">
      <c r="A34" s="410"/>
      <c r="B34" s="410" t="s">
        <v>592</v>
      </c>
      <c r="C34" s="424"/>
    </row>
    <row r="35" spans="1:3">
      <c r="A35" s="414">
        <v>20</v>
      </c>
      <c r="B35" s="429" t="s">
        <v>89</v>
      </c>
      <c r="C35" s="423">
        <v>57071248.2236</v>
      </c>
    </row>
    <row r="36" spans="1:3">
      <c r="A36" s="414">
        <v>21</v>
      </c>
      <c r="B36" s="429" t="s">
        <v>593</v>
      </c>
      <c r="C36" s="423">
        <v>154978908.84779999</v>
      </c>
    </row>
    <row r="37" spans="1:3">
      <c r="A37" s="416"/>
      <c r="B37" s="416" t="s">
        <v>558</v>
      </c>
      <c r="C37" s="424"/>
    </row>
    <row r="38" spans="1:3">
      <c r="A38" s="414">
        <v>22</v>
      </c>
      <c r="B38" s="429" t="s">
        <v>558</v>
      </c>
      <c r="C38" s="854">
        <f>IFERROR(C35/C36,0)</f>
        <v>0.36825171017075564</v>
      </c>
    </row>
    <row r="39" spans="1:3">
      <c r="A39" s="416"/>
      <c r="B39" s="416" t="s">
        <v>594</v>
      </c>
      <c r="C39" s="424"/>
    </row>
    <row r="40" spans="1:3">
      <c r="A40" s="417" t="s">
        <v>595</v>
      </c>
      <c r="B40" s="425" t="s">
        <v>596</v>
      </c>
      <c r="C40" s="431"/>
    </row>
    <row r="41" spans="1:3">
      <c r="A41" s="418" t="s">
        <v>597</v>
      </c>
      <c r="B41" s="426" t="s">
        <v>598</v>
      </c>
      <c r="C41" s="431"/>
    </row>
    <row r="43" spans="1:3">
      <c r="B43" s="440" t="s">
        <v>612</v>
      </c>
    </row>
  </sheetData>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42"/>
  <sheetViews>
    <sheetView zoomScale="90" zoomScaleNormal="90" workbookViewId="0">
      <pane xSplit="2" ySplit="6" topLeftCell="C34" activePane="bottomRight" state="frozen"/>
      <selection pane="topRight" activeCell="C1" sqref="C1"/>
      <selection pane="bottomLeft" activeCell="A7" sqref="A7"/>
      <selection pane="bottomRight" activeCell="C8" sqref="C8:G37"/>
    </sheetView>
  </sheetViews>
  <sheetFormatPr defaultRowHeight="15"/>
  <cols>
    <col min="1" max="1" width="9.85546875" style="345" bestFit="1" customWidth="1"/>
    <col min="2" max="2" width="82.5703125" style="24" customWidth="1"/>
    <col min="3" max="7" width="17.5703125" style="345" customWidth="1"/>
  </cols>
  <sheetData>
    <row r="1" spans="1:7">
      <c r="A1" s="345" t="s">
        <v>188</v>
      </c>
      <c r="B1" s="345" t="str">
        <f>Info!C2</f>
        <v>სს "ზირაათ ბანკი საქართველო"</v>
      </c>
    </row>
    <row r="2" spans="1:7">
      <c r="A2" s="345" t="s">
        <v>189</v>
      </c>
      <c r="B2" s="832">
        <f>'1. key ratios'!B2</f>
        <v>44377</v>
      </c>
    </row>
    <row r="3" spans="1:7">
      <c r="B3" s="478"/>
    </row>
    <row r="4" spans="1:7" ht="15.75" thickBot="1">
      <c r="A4" s="345" t="s">
        <v>661</v>
      </c>
      <c r="B4" s="482" t="s">
        <v>626</v>
      </c>
    </row>
    <row r="5" spans="1:7">
      <c r="A5" s="483"/>
      <c r="B5" s="484"/>
      <c r="C5" s="703" t="s">
        <v>627</v>
      </c>
      <c r="D5" s="703"/>
      <c r="E5" s="703"/>
      <c r="F5" s="703"/>
      <c r="G5" s="704" t="s">
        <v>628</v>
      </c>
    </row>
    <row r="6" spans="1:7">
      <c r="A6" s="485"/>
      <c r="B6" s="486"/>
      <c r="C6" s="487" t="s">
        <v>629</v>
      </c>
      <c r="D6" s="488" t="s">
        <v>630</v>
      </c>
      <c r="E6" s="488" t="s">
        <v>631</v>
      </c>
      <c r="F6" s="488" t="s">
        <v>632</v>
      </c>
      <c r="G6" s="705"/>
    </row>
    <row r="7" spans="1:7">
      <c r="A7" s="489"/>
      <c r="B7" s="490" t="s">
        <v>633</v>
      </c>
      <c r="C7" s="491"/>
      <c r="D7" s="491"/>
      <c r="E7" s="491"/>
      <c r="F7" s="491"/>
      <c r="G7" s="492"/>
    </row>
    <row r="8" spans="1:7">
      <c r="A8" s="493">
        <v>1</v>
      </c>
      <c r="B8" s="494" t="s">
        <v>634</v>
      </c>
      <c r="C8" s="495">
        <f>SUM(C9:C10)</f>
        <v>57071248.2236</v>
      </c>
      <c r="D8" s="495">
        <f>SUM(D9:D10)</f>
        <v>0</v>
      </c>
      <c r="E8" s="495">
        <f>SUM(E9:E10)</f>
        <v>0</v>
      </c>
      <c r="F8" s="495">
        <f>SUM(F9:F10)</f>
        <v>1630968.2982999999</v>
      </c>
      <c r="G8" s="496">
        <f>SUM(G9:G10)</f>
        <v>58702216.521899998</v>
      </c>
    </row>
    <row r="9" spans="1:7">
      <c r="A9" s="493">
        <v>2</v>
      </c>
      <c r="B9" s="497" t="s">
        <v>88</v>
      </c>
      <c r="C9" s="495">
        <v>57071248.2236</v>
      </c>
      <c r="D9" s="495">
        <v>0</v>
      </c>
      <c r="E9" s="495">
        <v>0</v>
      </c>
      <c r="F9" s="495">
        <v>0</v>
      </c>
      <c r="G9" s="496">
        <v>57071248.2236</v>
      </c>
    </row>
    <row r="10" spans="1:7">
      <c r="A10" s="493">
        <v>3</v>
      </c>
      <c r="B10" s="497" t="s">
        <v>635</v>
      </c>
      <c r="C10" s="498"/>
      <c r="D10" s="498"/>
      <c r="E10" s="498"/>
      <c r="F10" s="495">
        <v>1630968.2982999999</v>
      </c>
      <c r="G10" s="496">
        <v>1630968.2982999999</v>
      </c>
    </row>
    <row r="11" spans="1:7" ht="26.25">
      <c r="A11" s="493">
        <v>4</v>
      </c>
      <c r="B11" s="494" t="s">
        <v>636</v>
      </c>
      <c r="C11" s="495">
        <f>SUM(C12:C13)</f>
        <v>10753956.454399999</v>
      </c>
      <c r="D11" s="495">
        <f>SUM(D12:D13)</f>
        <v>2948190.0698999995</v>
      </c>
      <c r="E11" s="495">
        <f>SUM(E12:E13)</f>
        <v>100668.19620000001</v>
      </c>
      <c r="F11" s="495">
        <f>SUM(F12:F13)</f>
        <v>4419639.0999999996</v>
      </c>
      <c r="G11" s="496">
        <f>SUM(G12:G13)</f>
        <v>12329475.755249999</v>
      </c>
    </row>
    <row r="12" spans="1:7">
      <c r="A12" s="493">
        <v>5</v>
      </c>
      <c r="B12" s="497" t="s">
        <v>637</v>
      </c>
      <c r="C12" s="495">
        <v>2356405.7833000002</v>
      </c>
      <c r="D12" s="499">
        <v>643085.52049999963</v>
      </c>
      <c r="E12" s="495">
        <v>43782.796199999997</v>
      </c>
      <c r="F12" s="495">
        <v>4108390</v>
      </c>
      <c r="G12" s="496">
        <v>6794080.8949999996</v>
      </c>
    </row>
    <row r="13" spans="1:7">
      <c r="A13" s="493">
        <v>6</v>
      </c>
      <c r="B13" s="497" t="s">
        <v>638</v>
      </c>
      <c r="C13" s="495">
        <v>8397550.6710999999</v>
      </c>
      <c r="D13" s="499">
        <v>2305104.5493999999</v>
      </c>
      <c r="E13" s="495">
        <v>56885.4</v>
      </c>
      <c r="F13" s="495">
        <v>311249.09999999998</v>
      </c>
      <c r="G13" s="496">
        <v>5535394.8602499999</v>
      </c>
    </row>
    <row r="14" spans="1:7">
      <c r="A14" s="493">
        <v>7</v>
      </c>
      <c r="B14" s="494" t="s">
        <v>639</v>
      </c>
      <c r="C14" s="495">
        <f>SUM(C15:C16)</f>
        <v>50544410.843199998</v>
      </c>
      <c r="D14" s="495">
        <f>SUM(D15:D16)</f>
        <v>2752405.0000000075</v>
      </c>
      <c r="E14" s="495">
        <f>SUM(E15:E16)</f>
        <v>416839</v>
      </c>
      <c r="F14" s="495">
        <f>SUM(F15:F16)</f>
        <v>103843.83169999998</v>
      </c>
      <c r="G14" s="496">
        <f>SUM(G15:G16)</f>
        <v>25723636.837450001</v>
      </c>
    </row>
    <row r="15" spans="1:7" ht="51.75">
      <c r="A15" s="493">
        <v>8</v>
      </c>
      <c r="B15" s="497" t="s">
        <v>640</v>
      </c>
      <c r="C15" s="495">
        <v>50544410.843199998</v>
      </c>
      <c r="D15" s="499">
        <v>382180.00000000745</v>
      </c>
      <c r="E15" s="495">
        <v>416839</v>
      </c>
      <c r="F15" s="495">
        <v>103843.83169999998</v>
      </c>
      <c r="G15" s="496">
        <v>25723636.837450001</v>
      </c>
    </row>
    <row r="16" spans="1:7" ht="26.25">
      <c r="A16" s="493">
        <v>9</v>
      </c>
      <c r="B16" s="497" t="s">
        <v>641</v>
      </c>
      <c r="C16" s="495">
        <v>0</v>
      </c>
      <c r="D16" s="499">
        <v>2370225</v>
      </c>
      <c r="E16" s="495">
        <v>0</v>
      </c>
      <c r="F16" s="495">
        <v>0</v>
      </c>
      <c r="G16" s="496">
        <v>0</v>
      </c>
    </row>
    <row r="17" spans="1:7">
      <c r="A17" s="493">
        <v>10</v>
      </c>
      <c r="B17" s="494" t="s">
        <v>642</v>
      </c>
      <c r="C17" s="495"/>
      <c r="D17" s="499"/>
      <c r="E17" s="495"/>
      <c r="F17" s="495"/>
      <c r="G17" s="496"/>
    </row>
    <row r="18" spans="1:7">
      <c r="A18" s="493">
        <v>11</v>
      </c>
      <c r="B18" s="494" t="s">
        <v>95</v>
      </c>
      <c r="C18" s="495">
        <f>SUM(C19:C20)</f>
        <v>1010458.0551999999</v>
      </c>
      <c r="D18" s="499">
        <f>SUM(D19:D20)</f>
        <v>3473275.1640000008</v>
      </c>
      <c r="E18" s="495">
        <f t="shared" ref="E18:G18" si="0">SUM(E19:E20)</f>
        <v>505204.21889999998</v>
      </c>
      <c r="F18" s="495">
        <f t="shared" si="0"/>
        <v>4448702.7436000099</v>
      </c>
      <c r="G18" s="496">
        <f t="shared" si="0"/>
        <v>0</v>
      </c>
    </row>
    <row r="19" spans="1:7">
      <c r="A19" s="493">
        <v>12</v>
      </c>
      <c r="B19" s="497" t="s">
        <v>643</v>
      </c>
      <c r="C19" s="498"/>
      <c r="D19" s="499"/>
      <c r="E19" s="495"/>
      <c r="F19" s="495"/>
      <c r="G19" s="496"/>
    </row>
    <row r="20" spans="1:7" ht="26.25">
      <c r="A20" s="493">
        <v>13</v>
      </c>
      <c r="B20" s="497" t="s">
        <v>644</v>
      </c>
      <c r="C20" s="495">
        <v>1010458.0551999999</v>
      </c>
      <c r="D20" s="495">
        <v>3473275.1640000008</v>
      </c>
      <c r="E20" s="495">
        <v>505204.21889999998</v>
      </c>
      <c r="F20" s="495">
        <v>4448702.7436000099</v>
      </c>
      <c r="G20" s="496">
        <v>0</v>
      </c>
    </row>
    <row r="21" spans="1:7">
      <c r="A21" s="500">
        <v>14</v>
      </c>
      <c r="B21" s="501" t="s">
        <v>645</v>
      </c>
      <c r="C21" s="498"/>
      <c r="D21" s="498"/>
      <c r="E21" s="498"/>
      <c r="F21" s="498"/>
      <c r="G21" s="853">
        <f>SUM(G8,G11,G14,G17,G18)</f>
        <v>96755329.114600003</v>
      </c>
    </row>
    <row r="22" spans="1:7">
      <c r="A22" s="503"/>
      <c r="B22" s="523" t="s">
        <v>646</v>
      </c>
      <c r="C22" s="504"/>
      <c r="D22" s="505"/>
      <c r="E22" s="504"/>
      <c r="F22" s="504"/>
      <c r="G22" s="506"/>
    </row>
    <row r="23" spans="1:7">
      <c r="A23" s="493">
        <v>15</v>
      </c>
      <c r="B23" s="494" t="s">
        <v>493</v>
      </c>
      <c r="C23" s="507">
        <v>52278883.535500005</v>
      </c>
      <c r="D23" s="508">
        <v>0</v>
      </c>
      <c r="E23" s="507">
        <v>0</v>
      </c>
      <c r="F23" s="507">
        <v>0</v>
      </c>
      <c r="G23" s="496">
        <v>395755.73255000002</v>
      </c>
    </row>
    <row r="24" spans="1:7">
      <c r="A24" s="493">
        <v>16</v>
      </c>
      <c r="B24" s="494" t="s">
        <v>647</v>
      </c>
      <c r="C24" s="495">
        <f>SUM(C25:C27,C29,C31)</f>
        <v>5487185.5628000004</v>
      </c>
      <c r="D24" s="499">
        <f>SUM(D25:D27,D29,D31)</f>
        <v>3055513.63</v>
      </c>
      <c r="E24" s="495">
        <f t="shared" ref="E24:F24" si="1">SUM(E25:E27,E29,E31)</f>
        <v>14680868.290000003</v>
      </c>
      <c r="F24" s="495">
        <f t="shared" si="1"/>
        <v>38357444.810000002</v>
      </c>
      <c r="G24" s="496">
        <f>SUM(G25:G27,G29,G31)</f>
        <v>42295875.027920008</v>
      </c>
    </row>
    <row r="25" spans="1:7" ht="26.25">
      <c r="A25" s="493">
        <v>17</v>
      </c>
      <c r="B25" s="497" t="s">
        <v>648</v>
      </c>
      <c r="C25" s="495">
        <v>0</v>
      </c>
      <c r="D25" s="499">
        <v>0</v>
      </c>
      <c r="E25" s="495">
        <v>0</v>
      </c>
      <c r="F25" s="495">
        <v>0</v>
      </c>
      <c r="G25" s="496">
        <v>0</v>
      </c>
    </row>
    <row r="26" spans="1:7" ht="26.25">
      <c r="A26" s="493">
        <v>18</v>
      </c>
      <c r="B26" s="497" t="s">
        <v>649</v>
      </c>
      <c r="C26" s="495">
        <v>5487185.5628000004</v>
      </c>
      <c r="D26" s="499">
        <v>0</v>
      </c>
      <c r="E26" s="495">
        <v>0</v>
      </c>
      <c r="F26" s="495">
        <v>0</v>
      </c>
      <c r="G26" s="496">
        <v>823077.83441999997</v>
      </c>
    </row>
    <row r="27" spans="1:7">
      <c r="A27" s="493">
        <v>19</v>
      </c>
      <c r="B27" s="497" t="s">
        <v>650</v>
      </c>
      <c r="C27" s="495">
        <v>0</v>
      </c>
      <c r="D27" s="499">
        <v>2798332.76</v>
      </c>
      <c r="E27" s="495">
        <v>14680868.290000003</v>
      </c>
      <c r="F27" s="495">
        <v>38357444.810000002</v>
      </c>
      <c r="G27" s="496">
        <v>41344206.758500002</v>
      </c>
    </row>
    <row r="28" spans="1:7">
      <c r="A28" s="493">
        <v>20</v>
      </c>
      <c r="B28" s="509" t="s">
        <v>651</v>
      </c>
      <c r="C28" s="495">
        <v>0</v>
      </c>
      <c r="D28" s="499">
        <v>0</v>
      </c>
      <c r="E28" s="495">
        <v>0</v>
      </c>
      <c r="F28" s="495">
        <v>0</v>
      </c>
      <c r="G28" s="496">
        <v>0</v>
      </c>
    </row>
    <row r="29" spans="1:7">
      <c r="A29" s="493">
        <v>21</v>
      </c>
      <c r="B29" s="497" t="s">
        <v>652</v>
      </c>
      <c r="C29" s="495">
        <v>0</v>
      </c>
      <c r="D29" s="499">
        <v>0</v>
      </c>
      <c r="E29" s="495">
        <v>0</v>
      </c>
      <c r="F29" s="495">
        <v>0</v>
      </c>
      <c r="G29" s="496">
        <v>0</v>
      </c>
    </row>
    <row r="30" spans="1:7">
      <c r="A30" s="493">
        <v>22</v>
      </c>
      <c r="B30" s="509" t="s">
        <v>651</v>
      </c>
      <c r="C30" s="495">
        <v>0</v>
      </c>
      <c r="D30" s="499">
        <v>0</v>
      </c>
      <c r="E30" s="495">
        <v>0</v>
      </c>
      <c r="F30" s="495">
        <v>0</v>
      </c>
      <c r="G30" s="496">
        <v>0</v>
      </c>
    </row>
    <row r="31" spans="1:7" ht="26.25">
      <c r="A31" s="493">
        <v>23</v>
      </c>
      <c r="B31" s="497" t="s">
        <v>653</v>
      </c>
      <c r="C31" s="495">
        <v>0</v>
      </c>
      <c r="D31" s="499">
        <v>257180.87000000011</v>
      </c>
      <c r="E31" s="495">
        <v>0</v>
      </c>
      <c r="F31" s="495">
        <v>0</v>
      </c>
      <c r="G31" s="496">
        <v>128590.435</v>
      </c>
    </row>
    <row r="32" spans="1:7">
      <c r="A32" s="493">
        <v>24</v>
      </c>
      <c r="B32" s="494" t="s">
        <v>654</v>
      </c>
      <c r="C32" s="495">
        <v>0</v>
      </c>
      <c r="D32" s="499">
        <v>0</v>
      </c>
      <c r="E32" s="495">
        <v>0</v>
      </c>
      <c r="F32" s="495">
        <v>0</v>
      </c>
      <c r="G32" s="496">
        <v>0</v>
      </c>
    </row>
    <row r="33" spans="1:7">
      <c r="A33" s="493">
        <v>25</v>
      </c>
      <c r="B33" s="494" t="s">
        <v>165</v>
      </c>
      <c r="C33" s="495">
        <f>SUM(C34:C35)</f>
        <v>8268404.7144999998</v>
      </c>
      <c r="D33" s="495">
        <f>SUM(D34:D35)</f>
        <v>2775133.1814000001</v>
      </c>
      <c r="E33" s="495">
        <f>SUM(E34:E35)</f>
        <v>2110337.5386000001</v>
      </c>
      <c r="F33" s="495">
        <f>SUM(F34:F35)</f>
        <v>11486299.195400059</v>
      </c>
      <c r="G33" s="496">
        <f>SUM(G34:G35)</f>
        <v>22592110.142350059</v>
      </c>
    </row>
    <row r="34" spans="1:7">
      <c r="A34" s="493">
        <v>26</v>
      </c>
      <c r="B34" s="497" t="s">
        <v>655</v>
      </c>
      <c r="C34" s="498"/>
      <c r="D34" s="499">
        <v>0</v>
      </c>
      <c r="E34" s="495">
        <v>0</v>
      </c>
      <c r="F34" s="495">
        <v>0</v>
      </c>
      <c r="G34" s="496">
        <v>0</v>
      </c>
    </row>
    <row r="35" spans="1:7">
      <c r="A35" s="493">
        <v>27</v>
      </c>
      <c r="B35" s="497" t="s">
        <v>656</v>
      </c>
      <c r="C35" s="495">
        <v>8268404.7144999998</v>
      </c>
      <c r="D35" s="499">
        <v>2775133.1814000001</v>
      </c>
      <c r="E35" s="495">
        <v>2110337.5386000001</v>
      </c>
      <c r="F35" s="495">
        <v>11486299.195400059</v>
      </c>
      <c r="G35" s="496">
        <v>22592110.142350059</v>
      </c>
    </row>
    <row r="36" spans="1:7">
      <c r="A36" s="493">
        <v>28</v>
      </c>
      <c r="B36" s="494" t="s">
        <v>657</v>
      </c>
      <c r="C36" s="495">
        <v>0</v>
      </c>
      <c r="D36" s="499">
        <v>8600095.6806000005</v>
      </c>
      <c r="E36" s="495">
        <v>21216691.506200012</v>
      </c>
      <c r="F36" s="495">
        <v>4342292.5981000001</v>
      </c>
      <c r="G36" s="496">
        <v>3250808.9226450012</v>
      </c>
    </row>
    <row r="37" spans="1:7">
      <c r="A37" s="500">
        <v>29</v>
      </c>
      <c r="B37" s="501" t="s">
        <v>658</v>
      </c>
      <c r="C37" s="498"/>
      <c r="D37" s="498"/>
      <c r="E37" s="498"/>
      <c r="F37" s="498"/>
      <c r="G37" s="502">
        <f>SUM(G23:G24,G32:G33,G36)</f>
        <v>68534549.825465068</v>
      </c>
    </row>
    <row r="38" spans="1:7">
      <c r="A38" s="489"/>
      <c r="B38" s="510"/>
      <c r="C38" s="511"/>
      <c r="D38" s="511"/>
      <c r="E38" s="511"/>
      <c r="F38" s="511"/>
      <c r="G38" s="512"/>
    </row>
    <row r="39" spans="1:7" ht="15.75" thickBot="1">
      <c r="A39" s="513">
        <v>30</v>
      </c>
      <c r="B39" s="514" t="s">
        <v>626</v>
      </c>
      <c r="C39" s="354"/>
      <c r="D39" s="336"/>
      <c r="E39" s="336"/>
      <c r="F39" s="515"/>
      <c r="G39" s="516">
        <f>IFERROR(G21/G37,0)</f>
        <v>1.4117744898157785</v>
      </c>
    </row>
    <row r="42" spans="1:7" ht="39">
      <c r="B42" s="24" t="s">
        <v>659</v>
      </c>
    </row>
  </sheetData>
  <mergeCells count="2">
    <mergeCell ref="C5:F5"/>
    <mergeCell ref="G5:G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51"/>
  <sheetViews>
    <sheetView zoomScaleNormal="100" workbookViewId="0">
      <pane xSplit="1" ySplit="5" topLeftCell="B37" activePane="bottomRight" state="frozen"/>
      <selection pane="topRight" activeCell="B1" sqref="B1"/>
      <selection pane="bottomLeft" activeCell="A6" sqref="A6"/>
      <selection pane="bottomRight" activeCell="C8" sqref="C8:G48"/>
    </sheetView>
  </sheetViews>
  <sheetFormatPr defaultRowHeight="15.75"/>
  <cols>
    <col min="1" max="1" width="9.5703125" style="20" bestFit="1" customWidth="1"/>
    <col min="2" max="2" width="73.5703125" style="17" customWidth="1"/>
    <col min="3" max="3" width="12.7109375" style="17" customWidth="1"/>
    <col min="4" max="7" width="12.7109375" style="2" customWidth="1"/>
    <col min="8" max="13" width="6.7109375" customWidth="1"/>
  </cols>
  <sheetData>
    <row r="1" spans="1:8">
      <c r="A1" s="18" t="s">
        <v>188</v>
      </c>
      <c r="B1" s="439" t="str">
        <f>Info!C2</f>
        <v>სს "ზირაათ ბანკი საქართველო"</v>
      </c>
    </row>
    <row r="2" spans="1:8">
      <c r="A2" s="18" t="s">
        <v>189</v>
      </c>
      <c r="B2" s="820">
        <v>44377</v>
      </c>
      <c r="C2" s="30"/>
      <c r="D2" s="19"/>
      <c r="E2" s="19"/>
      <c r="F2" s="19"/>
      <c r="G2" s="19"/>
      <c r="H2" s="1"/>
    </row>
    <row r="3" spans="1:8">
      <c r="A3" s="18"/>
      <c r="C3" s="30"/>
      <c r="D3" s="19"/>
      <c r="E3" s="19"/>
      <c r="F3" s="19"/>
      <c r="G3" s="19"/>
      <c r="H3" s="1"/>
    </row>
    <row r="4" spans="1:8" ht="16.5" thickBot="1">
      <c r="A4" s="71" t="s">
        <v>406</v>
      </c>
      <c r="B4" s="210" t="s">
        <v>223</v>
      </c>
      <c r="C4" s="211"/>
      <c r="D4" s="212"/>
      <c r="E4" s="212"/>
      <c r="F4" s="212"/>
      <c r="G4" s="212"/>
      <c r="H4" s="1"/>
    </row>
    <row r="5" spans="1:8" ht="15">
      <c r="A5" s="318" t="s">
        <v>26</v>
      </c>
      <c r="B5" s="319"/>
      <c r="C5" s="461" t="str">
        <f>INT((MONTH($B$2))/3)&amp;"Q"&amp;"-"&amp;YEAR($B$2)</f>
        <v>2Q-2021</v>
      </c>
      <c r="D5" s="461" t="str">
        <f>IF(INT(MONTH($B$2))=3, "4"&amp;"Q"&amp;"-"&amp;YEAR($B$2)-1, IF(INT(MONTH($B$2))=6, "1"&amp;"Q"&amp;"-"&amp;YEAR($B$2), IF(INT(MONTH($B$2))=9, "2"&amp;"Q"&amp;"-"&amp;YEAR($B$2),IF(INT(MONTH($B$2))=12, "3"&amp;"Q"&amp;"-"&amp;YEAR($B$2), 0))))</f>
        <v>1Q-2021</v>
      </c>
      <c r="E5" s="461" t="str">
        <f>IF(INT(MONTH($B$2))=3, "3"&amp;"Q"&amp;"-"&amp;YEAR($B$2)-1, IF(INT(MONTH($B$2))=6, "4"&amp;"Q"&amp;"-"&amp;YEAR($B$2)-1, IF(INT(MONTH($B$2))=9, "1"&amp;"Q"&amp;"-"&amp;YEAR($B$2),IF(INT(MONTH($B$2))=12, "2"&amp;"Q"&amp;"-"&amp;YEAR($B$2), 0))))</f>
        <v>4Q-2020</v>
      </c>
      <c r="F5" s="461" t="str">
        <f>IF(INT(MONTH($B$2))=3, "2"&amp;"Q"&amp;"-"&amp;YEAR($B$2)-1, IF(INT(MONTH($B$2))=6, "3"&amp;"Q"&amp;"-"&amp;YEAR($B$2)-1, IF(INT(MONTH($B$2))=9, "4"&amp;"Q"&amp;"-"&amp;YEAR($B$2)-1,IF(INT(MONTH($B$2))=12, "1"&amp;"Q"&amp;"-"&amp;YEAR($B$2), 0))))</f>
        <v>3Q-2020</v>
      </c>
      <c r="G5" s="462" t="str">
        <f>IF(INT(MONTH($B$2))=3, "1"&amp;"Q"&amp;"-"&amp;YEAR($B$2)-1, IF(INT(MONTH($B$2))=6, "2"&amp;"Q"&amp;"-"&amp;YEAR($B$2)-1, IF(INT(MONTH($B$2))=9, "3"&amp;"Q"&amp;"-"&amp;YEAR($B$2)-1,IF(INT(MONTH($B$2))=12, "4"&amp;"Q"&amp;"-"&amp;YEAR($B$2)-1, 0))))</f>
        <v>2Q-2020</v>
      </c>
    </row>
    <row r="6" spans="1:8" ht="15">
      <c r="A6" s="463"/>
      <c r="B6" s="464" t="s">
        <v>186</v>
      </c>
      <c r="C6" s="320"/>
      <c r="D6" s="320"/>
      <c r="E6" s="320"/>
      <c r="F6" s="320"/>
      <c r="G6" s="321"/>
    </row>
    <row r="7" spans="1:8" ht="15">
      <c r="A7" s="463"/>
      <c r="B7" s="465" t="s">
        <v>190</v>
      </c>
      <c r="C7" s="320"/>
      <c r="D7" s="320"/>
      <c r="E7" s="320"/>
      <c r="F7" s="320"/>
      <c r="G7" s="321"/>
    </row>
    <row r="8" spans="1:8" ht="15">
      <c r="A8" s="444">
        <v>1</v>
      </c>
      <c r="B8" s="445" t="s">
        <v>23</v>
      </c>
      <c r="C8" s="466">
        <v>57071248.2236</v>
      </c>
      <c r="D8" s="467">
        <v>56427701.109999999</v>
      </c>
      <c r="E8" s="467">
        <v>56448456.539999999</v>
      </c>
      <c r="F8" s="467">
        <v>55635723.875800006</v>
      </c>
      <c r="G8" s="468">
        <v>54905755.940000005</v>
      </c>
    </row>
    <row r="9" spans="1:8" ht="15">
      <c r="A9" s="444">
        <v>2</v>
      </c>
      <c r="B9" s="445" t="s">
        <v>89</v>
      </c>
      <c r="C9" s="466">
        <v>57071248.2236</v>
      </c>
      <c r="D9" s="467">
        <v>56427701.109999999</v>
      </c>
      <c r="E9" s="467">
        <v>56448456.539999999</v>
      </c>
      <c r="F9" s="467">
        <v>55635723.875800006</v>
      </c>
      <c r="G9" s="468">
        <v>54905755.940000005</v>
      </c>
    </row>
    <row r="10" spans="1:8" ht="15">
      <c r="A10" s="444">
        <v>3</v>
      </c>
      <c r="B10" s="445" t="s">
        <v>88</v>
      </c>
      <c r="C10" s="466">
        <v>58749402.9388</v>
      </c>
      <c r="D10" s="467">
        <v>57578852.776100002</v>
      </c>
      <c r="E10" s="467">
        <v>57671941.317499995</v>
      </c>
      <c r="F10" s="467">
        <v>56875223.997400008</v>
      </c>
      <c r="G10" s="468">
        <v>56278492.596685633</v>
      </c>
    </row>
    <row r="11" spans="1:8" ht="15">
      <c r="A11" s="444">
        <v>4</v>
      </c>
      <c r="B11" s="445" t="s">
        <v>617</v>
      </c>
      <c r="C11" s="466">
        <v>9851875.0819586869</v>
      </c>
      <c r="D11" s="467">
        <v>7265955.3354414487</v>
      </c>
      <c r="E11" s="467">
        <v>6469022.4855752531</v>
      </c>
      <c r="F11" s="467">
        <v>6096036.2802358391</v>
      </c>
      <c r="G11" s="468">
        <v>6090289.5465176897</v>
      </c>
    </row>
    <row r="12" spans="1:8" ht="15">
      <c r="A12" s="444">
        <v>5</v>
      </c>
      <c r="B12" s="445" t="s">
        <v>618</v>
      </c>
      <c r="C12" s="466">
        <v>13136944.548651405</v>
      </c>
      <c r="D12" s="467">
        <v>9688993.3888130244</v>
      </c>
      <c r="E12" s="467">
        <v>8626428.5460980646</v>
      </c>
      <c r="F12" s="467">
        <v>8128984.5290187337</v>
      </c>
      <c r="G12" s="468">
        <v>8121309.645818321</v>
      </c>
    </row>
    <row r="13" spans="1:8" ht="15">
      <c r="A13" s="444">
        <v>6</v>
      </c>
      <c r="B13" s="445" t="s">
        <v>619</v>
      </c>
      <c r="C13" s="466">
        <v>21789186.075183757</v>
      </c>
      <c r="D13" s="467">
        <v>15424131.268677164</v>
      </c>
      <c r="E13" s="467">
        <v>15419434.832774829</v>
      </c>
      <c r="F13" s="467">
        <v>14439730.267522696</v>
      </c>
      <c r="G13" s="468">
        <v>15392755.5838196</v>
      </c>
    </row>
    <row r="14" spans="1:8" ht="15">
      <c r="A14" s="463"/>
      <c r="B14" s="464" t="s">
        <v>621</v>
      </c>
      <c r="C14" s="320"/>
      <c r="D14" s="320"/>
      <c r="E14" s="320"/>
      <c r="F14" s="320"/>
      <c r="G14" s="321"/>
    </row>
    <row r="15" spans="1:8" ht="15" customHeight="1">
      <c r="A15" s="444">
        <v>7</v>
      </c>
      <c r="B15" s="445" t="s">
        <v>620</v>
      </c>
      <c r="C15" s="469">
        <v>153735856.58560002</v>
      </c>
      <c r="D15" s="467">
        <v>121742214.92061999</v>
      </c>
      <c r="E15" s="467">
        <v>121972234.08904998</v>
      </c>
      <c r="F15" s="467">
        <v>122276122.90457998</v>
      </c>
      <c r="G15" s="468">
        <v>121631906.88344999</v>
      </c>
    </row>
    <row r="16" spans="1:8" ht="15">
      <c r="A16" s="463"/>
      <c r="B16" s="464" t="s">
        <v>625</v>
      </c>
      <c r="C16" s="320"/>
      <c r="D16" s="320"/>
      <c r="E16" s="320"/>
      <c r="F16" s="320"/>
      <c r="G16" s="321"/>
    </row>
    <row r="17" spans="1:7" s="3" customFormat="1" ht="15">
      <c r="A17" s="444"/>
      <c r="B17" s="465" t="s">
        <v>606</v>
      </c>
      <c r="C17" s="320"/>
      <c r="D17" s="320"/>
      <c r="E17" s="320"/>
      <c r="F17" s="320"/>
      <c r="G17" s="321"/>
    </row>
    <row r="18" spans="1:7" ht="15">
      <c r="A18" s="443">
        <v>8</v>
      </c>
      <c r="B18" s="470" t="s">
        <v>615</v>
      </c>
      <c r="C18" s="479">
        <v>0.37122925966085712</v>
      </c>
      <c r="D18" s="480">
        <v>0.46350151545043561</v>
      </c>
      <c r="E18" s="480">
        <v>0.4627975945639225</v>
      </c>
      <c r="F18" s="480">
        <v>0.45500071930818564</v>
      </c>
      <c r="G18" s="481">
        <v>0.45140915198025916</v>
      </c>
    </row>
    <row r="19" spans="1:7" ht="15" customHeight="1">
      <c r="A19" s="443">
        <v>9</v>
      </c>
      <c r="B19" s="470" t="s">
        <v>614</v>
      </c>
      <c r="C19" s="479">
        <v>0.37122925966085712</v>
      </c>
      <c r="D19" s="480">
        <v>0.46350151545043561</v>
      </c>
      <c r="E19" s="480">
        <v>0.4627975945639225</v>
      </c>
      <c r="F19" s="480">
        <v>0.45500071930818564</v>
      </c>
      <c r="G19" s="481">
        <v>0.45140915198025916</v>
      </c>
    </row>
    <row r="20" spans="1:7" ht="15">
      <c r="A20" s="443">
        <v>10</v>
      </c>
      <c r="B20" s="470" t="s">
        <v>616</v>
      </c>
      <c r="C20" s="479">
        <v>0.38214509122072232</v>
      </c>
      <c r="D20" s="480">
        <v>0.47295716455991327</v>
      </c>
      <c r="E20" s="480">
        <v>0.4728284412286376</v>
      </c>
      <c r="F20" s="480">
        <v>0.46513761351252075</v>
      </c>
      <c r="G20" s="481">
        <v>0.46269514339368828</v>
      </c>
    </row>
    <row r="21" spans="1:7" ht="15">
      <c r="A21" s="443">
        <v>11</v>
      </c>
      <c r="B21" s="445" t="s">
        <v>617</v>
      </c>
      <c r="C21" s="479">
        <v>6.4083131292621831E-2</v>
      </c>
      <c r="D21" s="480">
        <v>5.9683120930394566E-2</v>
      </c>
      <c r="E21" s="480">
        <v>5.3036845097486067E-2</v>
      </c>
      <c r="F21" s="480">
        <v>5.2732085984812681E-2</v>
      </c>
      <c r="G21" s="481">
        <v>5.4796036560728532E-2</v>
      </c>
    </row>
    <row r="22" spans="1:7" ht="15">
      <c r="A22" s="443">
        <v>12</v>
      </c>
      <c r="B22" s="445" t="s">
        <v>618</v>
      </c>
      <c r="C22" s="479">
        <v>8.5451402427622752E-2</v>
      </c>
      <c r="D22" s="480">
        <v>7.9586143517518332E-2</v>
      </c>
      <c r="E22" s="480">
        <v>7.0724526860761167E-2</v>
      </c>
      <c r="F22" s="480">
        <v>7.0317545934428766E-2</v>
      </c>
      <c r="G22" s="481">
        <v>7.306969182240429E-2</v>
      </c>
    </row>
    <row r="23" spans="1:7" ht="15">
      <c r="A23" s="443">
        <v>13</v>
      </c>
      <c r="B23" s="445" t="s">
        <v>619</v>
      </c>
      <c r="C23" s="479">
        <v>0.14173132123572976</v>
      </c>
      <c r="D23" s="480">
        <v>0.12669501108333059</v>
      </c>
      <c r="E23" s="480">
        <v>0.12641758141051468</v>
      </c>
      <c r="F23" s="480">
        <v>0.12490691706235238</v>
      </c>
      <c r="G23" s="481">
        <v>0.13849292242987238</v>
      </c>
    </row>
    <row r="24" spans="1:7" ht="15">
      <c r="A24" s="463"/>
      <c r="B24" s="464" t="s">
        <v>6</v>
      </c>
      <c r="C24" s="320"/>
      <c r="D24" s="320"/>
      <c r="E24" s="320"/>
      <c r="F24" s="320"/>
      <c r="G24" s="321"/>
    </row>
    <row r="25" spans="1:7" ht="15" customHeight="1">
      <c r="A25" s="471">
        <v>14</v>
      </c>
      <c r="B25" s="472" t="s">
        <v>7</v>
      </c>
      <c r="C25" s="826">
        <v>6.4091596212936544E-2</v>
      </c>
      <c r="D25" s="827">
        <v>6.1290472407412804E-2</v>
      </c>
      <c r="E25" s="827">
        <v>6.2736361564335152E-2</v>
      </c>
      <c r="F25" s="827">
        <v>6.1837183575288973E-2</v>
      </c>
      <c r="G25" s="828">
        <v>6.141333288386331E-2</v>
      </c>
    </row>
    <row r="26" spans="1:7" ht="15">
      <c r="A26" s="471">
        <v>15</v>
      </c>
      <c r="B26" s="472" t="s">
        <v>8</v>
      </c>
      <c r="C26" s="826">
        <v>2.1601673563779161E-3</v>
      </c>
      <c r="D26" s="827">
        <v>2.1652534706165503E-3</v>
      </c>
      <c r="E26" s="827">
        <v>3.7285730713852907E-3</v>
      </c>
      <c r="F26" s="827">
        <v>4.0449785750117668E-3</v>
      </c>
      <c r="G26" s="828">
        <v>4.3993657288501822E-3</v>
      </c>
    </row>
    <row r="27" spans="1:7" ht="15">
      <c r="A27" s="471">
        <v>16</v>
      </c>
      <c r="B27" s="472" t="s">
        <v>9</v>
      </c>
      <c r="C27" s="826">
        <v>2.4999344273483964E-2</v>
      </c>
      <c r="D27" s="827">
        <v>2.2414726497189365E-2</v>
      </c>
      <c r="E27" s="827">
        <v>2.7894549735021888E-2</v>
      </c>
      <c r="F27" s="827">
        <v>2.7791719080733621E-2</v>
      </c>
      <c r="G27" s="828">
        <v>2.9492171924650777E-2</v>
      </c>
    </row>
    <row r="28" spans="1:7" ht="15">
      <c r="A28" s="471">
        <v>17</v>
      </c>
      <c r="B28" s="472" t="s">
        <v>224</v>
      </c>
      <c r="C28" s="826">
        <v>6.1931428856558626E-2</v>
      </c>
      <c r="D28" s="827">
        <v>5.9125218936796259E-2</v>
      </c>
      <c r="E28" s="827">
        <v>5.900778849294986E-2</v>
      </c>
      <c r="F28" s="827">
        <v>5.7792205000277208E-2</v>
      </c>
      <c r="G28" s="828">
        <v>5.7013967155013126E-2</v>
      </c>
    </row>
    <row r="29" spans="1:7" ht="15">
      <c r="A29" s="471">
        <v>18</v>
      </c>
      <c r="B29" s="472" t="s">
        <v>10</v>
      </c>
      <c r="C29" s="826">
        <v>1.394476043611402E-2</v>
      </c>
      <c r="D29" s="827">
        <v>5.6527665772547276E-3</v>
      </c>
      <c r="E29" s="827">
        <v>1.1377407511853919E-2</v>
      </c>
      <c r="F29" s="827">
        <v>5.3464791104110704E-3</v>
      </c>
      <c r="G29" s="828">
        <v>-3.4102603116236245E-3</v>
      </c>
    </row>
    <row r="30" spans="1:7" ht="15">
      <c r="A30" s="471">
        <v>19</v>
      </c>
      <c r="B30" s="472" t="s">
        <v>11</v>
      </c>
      <c r="C30" s="826">
        <v>3.1831011791286577E-2</v>
      </c>
      <c r="D30" s="827">
        <v>1.2680804411362375E-2</v>
      </c>
      <c r="E30" s="827">
        <v>2.5198878706643477E-2</v>
      </c>
      <c r="F30" s="827">
        <v>1.1891615141066493E-2</v>
      </c>
      <c r="G30" s="828">
        <v>-7.6319500400280176E-3</v>
      </c>
    </row>
    <row r="31" spans="1:7" ht="15">
      <c r="A31" s="463"/>
      <c r="B31" s="464" t="s">
        <v>12</v>
      </c>
      <c r="C31" s="824"/>
      <c r="D31" s="824"/>
      <c r="E31" s="824"/>
      <c r="F31" s="824"/>
      <c r="G31" s="825"/>
    </row>
    <row r="32" spans="1:7" ht="15">
      <c r="A32" s="471">
        <v>20</v>
      </c>
      <c r="B32" s="472" t="s">
        <v>13</v>
      </c>
      <c r="C32" s="826">
        <v>7.1807498414079657E-2</v>
      </c>
      <c r="D32" s="827">
        <v>0.11312336513378102</v>
      </c>
      <c r="E32" s="827">
        <v>8.3632897806058093E-2</v>
      </c>
      <c r="F32" s="827">
        <v>0.10945849889851239</v>
      </c>
      <c r="G32" s="828">
        <v>2.5032157666530736E-2</v>
      </c>
    </row>
    <row r="33" spans="1:7" ht="15" customHeight="1">
      <c r="A33" s="471">
        <v>21</v>
      </c>
      <c r="B33" s="472" t="s">
        <v>14</v>
      </c>
      <c r="C33" s="826">
        <v>6.1104453487538853E-2</v>
      </c>
      <c r="D33" s="827">
        <v>8.4052371646712448E-2</v>
      </c>
      <c r="E33" s="827">
        <v>7.0846776316208004E-2</v>
      </c>
      <c r="F33" s="827">
        <v>7.7106039471356788E-2</v>
      </c>
      <c r="G33" s="828">
        <v>7.7142922600211189E-2</v>
      </c>
    </row>
    <row r="34" spans="1:7" ht="15">
      <c r="A34" s="471">
        <v>22</v>
      </c>
      <c r="B34" s="472" t="s">
        <v>15</v>
      </c>
      <c r="C34" s="826">
        <v>0.30487518624522131</v>
      </c>
      <c r="D34" s="827">
        <v>0.36982990775865487</v>
      </c>
      <c r="E34" s="827">
        <v>0.34672623075364545</v>
      </c>
      <c r="F34" s="827">
        <v>0.33351611538383846</v>
      </c>
      <c r="G34" s="828">
        <v>0.32044529999004212</v>
      </c>
    </row>
    <row r="35" spans="1:7" ht="15" customHeight="1">
      <c r="A35" s="471">
        <v>23</v>
      </c>
      <c r="B35" s="472" t="s">
        <v>16</v>
      </c>
      <c r="C35" s="826">
        <v>0.47135766423111181</v>
      </c>
      <c r="D35" s="827">
        <v>0.42770681092952545</v>
      </c>
      <c r="E35" s="827">
        <v>0.38022322063853553</v>
      </c>
      <c r="F35" s="827">
        <v>0.425686993592515</v>
      </c>
      <c r="G35" s="828">
        <v>0.42751209231724718</v>
      </c>
    </row>
    <row r="36" spans="1:7" ht="15">
      <c r="A36" s="471">
        <v>24</v>
      </c>
      <c r="B36" s="472" t="s">
        <v>17</v>
      </c>
      <c r="C36" s="826">
        <v>0.35357842935678496</v>
      </c>
      <c r="D36" s="827">
        <v>-4.6349656514264294E-2</v>
      </c>
      <c r="E36" s="827">
        <v>0.16117457607324229</v>
      </c>
      <c r="F36" s="827">
        <v>5.4287922634525906E-2</v>
      </c>
      <c r="G36" s="828">
        <v>3.172848619171742E-2</v>
      </c>
    </row>
    <row r="37" spans="1:7" ht="15" customHeight="1">
      <c r="A37" s="463"/>
      <c r="B37" s="464" t="s">
        <v>18</v>
      </c>
      <c r="C37" s="829"/>
      <c r="D37" s="829"/>
      <c r="E37" s="829"/>
      <c r="F37" s="829"/>
      <c r="G37" s="830"/>
    </row>
    <row r="38" spans="1:7" ht="15" customHeight="1">
      <c r="A38" s="471">
        <v>25</v>
      </c>
      <c r="B38" s="472" t="s">
        <v>19</v>
      </c>
      <c r="C38" s="826">
        <v>0.41507772262422249</v>
      </c>
      <c r="D38" s="826">
        <v>0.53397555497544835</v>
      </c>
      <c r="E38" s="826">
        <v>0.51934837069352535</v>
      </c>
      <c r="F38" s="826">
        <v>0.52514159492289092</v>
      </c>
      <c r="G38" s="831">
        <v>0.47561832075298255</v>
      </c>
    </row>
    <row r="39" spans="1:7" ht="15" customHeight="1">
      <c r="A39" s="471">
        <v>26</v>
      </c>
      <c r="B39" s="472" t="s">
        <v>20</v>
      </c>
      <c r="C39" s="826">
        <v>0.82849235730723214</v>
      </c>
      <c r="D39" s="826">
        <v>0.80515640200946148</v>
      </c>
      <c r="E39" s="826">
        <v>0.71390224039171424</v>
      </c>
      <c r="F39" s="826">
        <v>0.80453006079988043</v>
      </c>
      <c r="G39" s="831">
        <v>0.79375139614619583</v>
      </c>
    </row>
    <row r="40" spans="1:7" ht="15" customHeight="1">
      <c r="A40" s="471">
        <v>27</v>
      </c>
      <c r="B40" s="473" t="s">
        <v>21</v>
      </c>
      <c r="C40" s="826">
        <v>0.4404588109662792</v>
      </c>
      <c r="D40" s="826">
        <v>0.46988665597411661</v>
      </c>
      <c r="E40" s="826">
        <v>0.48709024582852101</v>
      </c>
      <c r="F40" s="826">
        <v>0.44155254310124459</v>
      </c>
      <c r="G40" s="831">
        <v>0.45841243632783618</v>
      </c>
    </row>
    <row r="41" spans="1:7" ht="15" customHeight="1">
      <c r="A41" s="477"/>
      <c r="B41" s="464" t="s">
        <v>527</v>
      </c>
      <c r="C41" s="320"/>
      <c r="D41" s="320"/>
      <c r="E41" s="320"/>
      <c r="F41" s="320"/>
      <c r="G41" s="321"/>
    </row>
    <row r="42" spans="1:7" ht="15" customHeight="1">
      <c r="A42" s="471">
        <v>28</v>
      </c>
      <c r="B42" s="522" t="s">
        <v>511</v>
      </c>
      <c r="C42" s="473">
        <v>58523564.664183199</v>
      </c>
      <c r="D42" s="473">
        <v>66070853.618216597</v>
      </c>
      <c r="E42" s="473">
        <v>58912200.113830395</v>
      </c>
      <c r="F42" s="473">
        <v>62011428.383511901</v>
      </c>
      <c r="G42" s="476">
        <v>57959686.900636896</v>
      </c>
    </row>
    <row r="43" spans="1:7" ht="15">
      <c r="A43" s="471">
        <v>29</v>
      </c>
      <c r="B43" s="472" t="s">
        <v>512</v>
      </c>
      <c r="C43" s="473">
        <v>33277867.502305098</v>
      </c>
      <c r="D43" s="474">
        <v>31213299.14956639</v>
      </c>
      <c r="E43" s="474">
        <v>29242106.293685731</v>
      </c>
      <c r="F43" s="474">
        <v>29694143.921390142</v>
      </c>
      <c r="G43" s="475">
        <v>29016445.351027921</v>
      </c>
    </row>
    <row r="44" spans="1:7" ht="15">
      <c r="A44" s="517">
        <v>30</v>
      </c>
      <c r="B44" s="518" t="s">
        <v>510</v>
      </c>
      <c r="C44" s="821">
        <v>1.7586332615853277</v>
      </c>
      <c r="D44" s="822">
        <v>2.1167532884499471</v>
      </c>
      <c r="E44" s="822">
        <v>2.0146360020089027</v>
      </c>
      <c r="F44" s="822">
        <v>2.0883386484444846</v>
      </c>
      <c r="G44" s="823">
        <v>1.9974771616394305</v>
      </c>
    </row>
    <row r="45" spans="1:7" ht="15">
      <c r="A45" s="517"/>
      <c r="B45" s="464" t="s">
        <v>626</v>
      </c>
      <c r="C45" s="320"/>
      <c r="D45" s="320"/>
      <c r="E45" s="320"/>
      <c r="F45" s="320"/>
      <c r="G45" s="321"/>
    </row>
    <row r="46" spans="1:7" ht="15">
      <c r="A46" s="517">
        <v>31</v>
      </c>
      <c r="B46" s="518" t="s">
        <v>633</v>
      </c>
      <c r="C46" s="519">
        <v>96755329.114600003</v>
      </c>
      <c r="D46" s="520">
        <v>91608179.058809996</v>
      </c>
      <c r="E46" s="520">
        <v>92564614.013439983</v>
      </c>
      <c r="F46" s="520">
        <v>88904378.126285017</v>
      </c>
      <c r="G46" s="521">
        <v>89994941.865465</v>
      </c>
    </row>
    <row r="47" spans="1:7" ht="15">
      <c r="A47" s="517">
        <v>32</v>
      </c>
      <c r="B47" s="518" t="s">
        <v>646</v>
      </c>
      <c r="C47" s="519">
        <v>68534549.825465053</v>
      </c>
      <c r="D47" s="520">
        <v>54540329.069260001</v>
      </c>
      <c r="E47" s="520">
        <v>52945563.01958999</v>
      </c>
      <c r="F47" s="520">
        <v>49524058.377266362</v>
      </c>
      <c r="G47" s="521">
        <v>51148939.88231352</v>
      </c>
    </row>
    <row r="48" spans="1:7" thickBot="1">
      <c r="A48" s="123">
        <v>33</v>
      </c>
      <c r="B48" s="244" t="s">
        <v>660</v>
      </c>
      <c r="C48" s="821">
        <v>1.4117744898157789</v>
      </c>
      <c r="D48" s="822">
        <v>1.6796411136881491</v>
      </c>
      <c r="E48" s="822">
        <v>1.7482978503636055</v>
      </c>
      <c r="F48" s="822">
        <v>1.7951755376957532</v>
      </c>
      <c r="G48" s="823">
        <v>1.7594683696774682</v>
      </c>
    </row>
    <row r="49" spans="1:7">
      <c r="A49" s="21"/>
    </row>
    <row r="50" spans="1:7" ht="39.75">
      <c r="B50" s="24" t="s">
        <v>605</v>
      </c>
    </row>
    <row r="51" spans="1:7" ht="65.25">
      <c r="B51" s="372" t="s">
        <v>526</v>
      </c>
      <c r="D51" s="345"/>
      <c r="E51" s="345"/>
      <c r="F51" s="345"/>
      <c r="G51" s="345"/>
    </row>
  </sheetData>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70" zoomScaleNormal="70" workbookViewId="0">
      <selection activeCell="C8" sqref="C8:H22"/>
    </sheetView>
  </sheetViews>
  <sheetFormatPr defaultColWidth="9.140625" defaultRowHeight="12.75"/>
  <cols>
    <col min="1" max="1" width="11.85546875" style="528" bestFit="1" customWidth="1"/>
    <col min="2" max="2" width="105.140625" style="528" bestFit="1" customWidth="1"/>
    <col min="3" max="3" width="16.7109375" style="528" bestFit="1" customWidth="1"/>
    <col min="4" max="4" width="16.7109375" style="528" customWidth="1"/>
    <col min="5" max="5" width="17.5703125" style="528" bestFit="1" customWidth="1"/>
    <col min="6" max="6" width="16.42578125" style="528" bestFit="1" customWidth="1"/>
    <col min="7" max="7" width="30.42578125" style="528" customWidth="1"/>
    <col min="8" max="8" width="17.85546875" style="528" bestFit="1" customWidth="1"/>
    <col min="9" max="16384" width="9.140625" style="528"/>
  </cols>
  <sheetData>
    <row r="1" spans="1:8">
      <c r="A1" s="527" t="s">
        <v>188</v>
      </c>
    </row>
    <row r="2" spans="1:8">
      <c r="A2" s="529" t="s">
        <v>189</v>
      </c>
    </row>
    <row r="3" spans="1:8">
      <c r="A3" s="530" t="s">
        <v>666</v>
      </c>
      <c r="B3" s="531">
        <f>'1. key ratios'!B2</f>
        <v>44377</v>
      </c>
    </row>
    <row r="5" spans="1:8">
      <c r="A5" s="706" t="s">
        <v>667</v>
      </c>
      <c r="B5" s="707"/>
      <c r="C5" s="712" t="s">
        <v>668</v>
      </c>
      <c r="D5" s="713"/>
      <c r="E5" s="713"/>
      <c r="F5" s="713"/>
      <c r="G5" s="713"/>
      <c r="H5" s="714"/>
    </row>
    <row r="6" spans="1:8">
      <c r="A6" s="708"/>
      <c r="B6" s="709"/>
      <c r="C6" s="715"/>
      <c r="D6" s="716"/>
      <c r="E6" s="716"/>
      <c r="F6" s="716"/>
      <c r="G6" s="716"/>
      <c r="H6" s="717"/>
    </row>
    <row r="7" spans="1:8" ht="25.5">
      <c r="A7" s="710"/>
      <c r="B7" s="711"/>
      <c r="C7" s="532" t="s">
        <v>669</v>
      </c>
      <c r="D7" s="532" t="s">
        <v>670</v>
      </c>
      <c r="E7" s="532" t="s">
        <v>671</v>
      </c>
      <c r="F7" s="532" t="s">
        <v>672</v>
      </c>
      <c r="G7" s="647" t="s">
        <v>944</v>
      </c>
      <c r="H7" s="532" t="s">
        <v>68</v>
      </c>
    </row>
    <row r="8" spans="1:8">
      <c r="A8" s="533">
        <v>1</v>
      </c>
      <c r="B8" s="534" t="s">
        <v>216</v>
      </c>
      <c r="C8" s="535">
        <v>36995172.023800001</v>
      </c>
      <c r="D8" s="535">
        <v>7249180.9400000004</v>
      </c>
      <c r="E8" s="535">
        <v>0</v>
      </c>
      <c r="F8" s="535">
        <v>0</v>
      </c>
      <c r="G8" s="535">
        <v>0</v>
      </c>
      <c r="H8" s="535">
        <v>44244352.963799998</v>
      </c>
    </row>
    <row r="9" spans="1:8">
      <c r="A9" s="533">
        <v>2</v>
      </c>
      <c r="B9" s="534" t="s">
        <v>217</v>
      </c>
      <c r="C9" s="535"/>
      <c r="D9" s="535"/>
      <c r="E9" s="535"/>
      <c r="F9" s="535"/>
      <c r="G9" s="535"/>
      <c r="H9" s="535">
        <v>0</v>
      </c>
    </row>
    <row r="10" spans="1:8">
      <c r="A10" s="533">
        <v>3</v>
      </c>
      <c r="B10" s="534" t="s">
        <v>218</v>
      </c>
      <c r="C10" s="535"/>
      <c r="D10" s="535"/>
      <c r="E10" s="535"/>
      <c r="F10" s="535"/>
      <c r="G10" s="535"/>
      <c r="H10" s="535">
        <v>0</v>
      </c>
    </row>
    <row r="11" spans="1:8">
      <c r="A11" s="533">
        <v>4</v>
      </c>
      <c r="B11" s="534" t="s">
        <v>219</v>
      </c>
      <c r="C11" s="535"/>
      <c r="D11" s="535"/>
      <c r="E11" s="535"/>
      <c r="F11" s="535"/>
      <c r="G11" s="535"/>
      <c r="H11" s="535">
        <v>0</v>
      </c>
    </row>
    <row r="12" spans="1:8">
      <c r="A12" s="533">
        <v>5</v>
      </c>
      <c r="B12" s="534" t="s">
        <v>220</v>
      </c>
      <c r="C12" s="535"/>
      <c r="D12" s="535"/>
      <c r="E12" s="535"/>
      <c r="F12" s="535"/>
      <c r="G12" s="535"/>
      <c r="H12" s="535">
        <v>0</v>
      </c>
    </row>
    <row r="13" spans="1:8">
      <c r="A13" s="533">
        <v>6</v>
      </c>
      <c r="B13" s="534" t="s">
        <v>221</v>
      </c>
      <c r="C13" s="535">
        <v>6410300.2138</v>
      </c>
      <c r="D13" s="535">
        <v>0</v>
      </c>
      <c r="E13" s="535">
        <v>0</v>
      </c>
      <c r="F13" s="535">
        <v>0</v>
      </c>
      <c r="G13" s="535">
        <v>0</v>
      </c>
      <c r="H13" s="535">
        <v>6410300.2138</v>
      </c>
    </row>
    <row r="14" spans="1:8">
      <c r="A14" s="533">
        <v>7</v>
      </c>
      <c r="B14" s="534" t="s">
        <v>73</v>
      </c>
      <c r="C14" s="535">
        <v>0</v>
      </c>
      <c r="D14" s="535">
        <v>12195176.472200001</v>
      </c>
      <c r="E14" s="535">
        <v>20790095.451400001</v>
      </c>
      <c r="F14" s="535">
        <v>10438297.039999999</v>
      </c>
      <c r="G14" s="535">
        <v>0</v>
      </c>
      <c r="H14" s="535">
        <v>43423568.963600002</v>
      </c>
    </row>
    <row r="15" spans="1:8">
      <c r="A15" s="533">
        <v>8</v>
      </c>
      <c r="B15" s="536" t="s">
        <v>74</v>
      </c>
      <c r="C15" s="535">
        <v>0</v>
      </c>
      <c r="D15" s="535">
        <v>8144792.3766000001</v>
      </c>
      <c r="E15" s="535">
        <v>16709136.5878</v>
      </c>
      <c r="F15" s="535">
        <v>5412311.0642999997</v>
      </c>
      <c r="G15" s="535">
        <v>0</v>
      </c>
      <c r="H15" s="535">
        <v>30266240.028700002</v>
      </c>
    </row>
    <row r="16" spans="1:8">
      <c r="A16" s="533">
        <v>9</v>
      </c>
      <c r="B16" s="534" t="s">
        <v>75</v>
      </c>
      <c r="C16" s="535"/>
      <c r="D16" s="535"/>
      <c r="E16" s="535"/>
      <c r="F16" s="535"/>
      <c r="G16" s="535"/>
      <c r="H16" s="535">
        <v>0</v>
      </c>
    </row>
    <row r="17" spans="1:8">
      <c r="A17" s="533">
        <v>10</v>
      </c>
      <c r="B17" s="651" t="s">
        <v>694</v>
      </c>
      <c r="C17" s="535"/>
      <c r="D17" s="535"/>
      <c r="E17" s="535"/>
      <c r="F17" s="535"/>
      <c r="G17" s="535"/>
      <c r="H17" s="535">
        <v>0</v>
      </c>
    </row>
    <row r="18" spans="1:8">
      <c r="A18" s="533">
        <v>11</v>
      </c>
      <c r="B18" s="534" t="s">
        <v>70</v>
      </c>
      <c r="C18" s="535"/>
      <c r="D18" s="535"/>
      <c r="E18" s="535"/>
      <c r="F18" s="535"/>
      <c r="G18" s="535"/>
      <c r="H18" s="535">
        <v>0</v>
      </c>
    </row>
    <row r="19" spans="1:8">
      <c r="A19" s="533">
        <v>12</v>
      </c>
      <c r="B19" s="534" t="s">
        <v>71</v>
      </c>
      <c r="C19" s="535"/>
      <c r="D19" s="535"/>
      <c r="E19" s="535"/>
      <c r="F19" s="535"/>
      <c r="G19" s="535"/>
      <c r="H19" s="535">
        <v>0</v>
      </c>
    </row>
    <row r="20" spans="1:8">
      <c r="A20" s="537">
        <v>13</v>
      </c>
      <c r="B20" s="536" t="s">
        <v>72</v>
      </c>
      <c r="C20" s="535"/>
      <c r="D20" s="535"/>
      <c r="E20" s="535"/>
      <c r="F20" s="535"/>
      <c r="G20" s="535"/>
      <c r="H20" s="535">
        <v>0</v>
      </c>
    </row>
    <row r="21" spans="1:8">
      <c r="A21" s="533">
        <v>14</v>
      </c>
      <c r="B21" s="534" t="s">
        <v>673</v>
      </c>
      <c r="C21" s="535">
        <v>7365556.8232000005</v>
      </c>
      <c r="D21" s="535">
        <v>1272816.4620000001</v>
      </c>
      <c r="E21" s="535">
        <v>882255.67</v>
      </c>
      <c r="F21" s="535">
        <v>607369.33429999999</v>
      </c>
      <c r="G21" s="535">
        <v>4843873.2699999996</v>
      </c>
      <c r="H21" s="535">
        <v>14971871.5595</v>
      </c>
    </row>
    <row r="22" spans="1:8">
      <c r="A22" s="538">
        <v>15</v>
      </c>
      <c r="B22" s="535" t="s">
        <v>68</v>
      </c>
      <c r="C22" s="851">
        <f>SUM(C18:C21)+SUM(C8:C16)</f>
        <v>50771029.060800001</v>
      </c>
      <c r="D22" s="851">
        <f t="shared" ref="D22:G22" si="0">SUM(D18:D21)+SUM(D8:D16)</f>
        <v>28861966.250800002</v>
      </c>
      <c r="E22" s="851">
        <f t="shared" si="0"/>
        <v>38381487.709200002</v>
      </c>
      <c r="F22" s="851">
        <f t="shared" si="0"/>
        <v>16457977.4386</v>
      </c>
      <c r="G22" s="851">
        <f t="shared" si="0"/>
        <v>4843873.2699999996</v>
      </c>
      <c r="H22" s="851">
        <f>SUM(H18:H21)+SUM(H8:H16)</f>
        <v>139316333.72940001</v>
      </c>
    </row>
    <row r="26" spans="1:8" ht="38.25">
      <c r="B26" s="650" t="s">
        <v>943</v>
      </c>
    </row>
  </sheetData>
  <mergeCells count="2">
    <mergeCell ref="A5:B7"/>
    <mergeCell ref="C5:H6"/>
  </mergeCells>
  <conditionalFormatting sqref="A5">
    <cfRule type="duplicateValues" dxfId="17" priority="1"/>
    <cfRule type="duplicateValues" dxfId="16" priority="2"/>
  </conditionalFormatting>
  <conditionalFormatting sqref="A5">
    <cfRule type="duplicateValues" dxfId="15" priority="3"/>
  </conditionalFormatting>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6"/>
  <sheetViews>
    <sheetView showGridLines="0" topLeftCell="C1" zoomScale="70" zoomScaleNormal="70" workbookViewId="0">
      <selection activeCell="C7" sqref="C7:I23"/>
    </sheetView>
  </sheetViews>
  <sheetFormatPr defaultColWidth="9.140625" defaultRowHeight="12.75"/>
  <cols>
    <col min="1" max="1" width="11.85546875" style="539" bestFit="1" customWidth="1"/>
    <col min="2" max="2" width="114.7109375" style="528" customWidth="1"/>
    <col min="3" max="3" width="22.42578125" style="528" customWidth="1"/>
    <col min="4" max="4" width="23.5703125" style="528" customWidth="1"/>
    <col min="5" max="7" width="22.140625" style="551" customWidth="1"/>
    <col min="8" max="8" width="22.140625" style="528" customWidth="1"/>
    <col min="9" max="9" width="41.42578125" style="528" customWidth="1"/>
    <col min="10" max="16384" width="9.140625" style="528"/>
  </cols>
  <sheetData>
    <row r="1" spans="1:9">
      <c r="A1" s="527" t="s">
        <v>188</v>
      </c>
      <c r="E1" s="528"/>
      <c r="F1" s="528"/>
      <c r="G1" s="528"/>
    </row>
    <row r="2" spans="1:9">
      <c r="A2" s="529" t="s">
        <v>189</v>
      </c>
      <c r="E2" s="528"/>
      <c r="F2" s="528"/>
      <c r="G2" s="528"/>
    </row>
    <row r="3" spans="1:9">
      <c r="A3" s="530" t="s">
        <v>674</v>
      </c>
      <c r="B3" s="531">
        <f>'1. key ratios'!B2</f>
        <v>44377</v>
      </c>
      <c r="E3" s="528"/>
      <c r="F3" s="528"/>
      <c r="G3" s="528"/>
    </row>
    <row r="4" spans="1:9">
      <c r="C4" s="540" t="s">
        <v>675</v>
      </c>
      <c r="D4" s="540" t="s">
        <v>676</v>
      </c>
      <c r="E4" s="540" t="s">
        <v>677</v>
      </c>
      <c r="F4" s="540" t="s">
        <v>678</v>
      </c>
      <c r="G4" s="540" t="s">
        <v>679</v>
      </c>
      <c r="H4" s="540" t="s">
        <v>680</v>
      </c>
      <c r="I4" s="540" t="s">
        <v>681</v>
      </c>
    </row>
    <row r="5" spans="1:9" ht="33.950000000000003" customHeight="1">
      <c r="A5" s="706" t="s">
        <v>684</v>
      </c>
      <c r="B5" s="707"/>
      <c r="C5" s="720" t="s">
        <v>685</v>
      </c>
      <c r="D5" s="720"/>
      <c r="E5" s="720" t="s">
        <v>686</v>
      </c>
      <c r="F5" s="720" t="s">
        <v>687</v>
      </c>
      <c r="G5" s="718" t="s">
        <v>688</v>
      </c>
      <c r="H5" s="718" t="s">
        <v>689</v>
      </c>
      <c r="I5" s="541" t="s">
        <v>690</v>
      </c>
    </row>
    <row r="6" spans="1:9" ht="38.25">
      <c r="A6" s="710"/>
      <c r="B6" s="711"/>
      <c r="C6" s="593" t="s">
        <v>691</v>
      </c>
      <c r="D6" s="593" t="s">
        <v>692</v>
      </c>
      <c r="E6" s="720"/>
      <c r="F6" s="720"/>
      <c r="G6" s="719"/>
      <c r="H6" s="719"/>
      <c r="I6" s="541" t="s">
        <v>693</v>
      </c>
    </row>
    <row r="7" spans="1:9">
      <c r="A7" s="542">
        <v>1</v>
      </c>
      <c r="B7" s="534" t="s">
        <v>216</v>
      </c>
      <c r="C7" s="848"/>
      <c r="D7" s="848">
        <v>44244352.893799998</v>
      </c>
      <c r="E7" s="847"/>
      <c r="F7" s="847"/>
      <c r="G7" s="847"/>
      <c r="H7" s="848"/>
      <c r="I7" s="846">
        <v>44244352.893799998</v>
      </c>
    </row>
    <row r="8" spans="1:9">
      <c r="A8" s="542">
        <v>2</v>
      </c>
      <c r="B8" s="534" t="s">
        <v>217</v>
      </c>
      <c r="C8" s="848"/>
      <c r="D8" s="848"/>
      <c r="E8" s="847"/>
      <c r="F8" s="847"/>
      <c r="G8" s="847"/>
      <c r="H8" s="848"/>
      <c r="I8" s="846">
        <v>0</v>
      </c>
    </row>
    <row r="9" spans="1:9">
      <c r="A9" s="542">
        <v>3</v>
      </c>
      <c r="B9" s="534" t="s">
        <v>218</v>
      </c>
      <c r="C9" s="848"/>
      <c r="D9" s="848"/>
      <c r="E9" s="847"/>
      <c r="F9" s="847"/>
      <c r="G9" s="847"/>
      <c r="H9" s="848"/>
      <c r="I9" s="846">
        <v>0</v>
      </c>
    </row>
    <row r="10" spans="1:9">
      <c r="A10" s="542">
        <v>4</v>
      </c>
      <c r="B10" s="534" t="s">
        <v>219</v>
      </c>
      <c r="C10" s="848"/>
      <c r="D10" s="848"/>
      <c r="E10" s="847"/>
      <c r="F10" s="847"/>
      <c r="G10" s="847"/>
      <c r="H10" s="848"/>
      <c r="I10" s="846">
        <v>0</v>
      </c>
    </row>
    <row r="11" spans="1:9">
      <c r="A11" s="542">
        <v>5</v>
      </c>
      <c r="B11" s="534" t="s">
        <v>220</v>
      </c>
      <c r="C11" s="848"/>
      <c r="D11" s="848"/>
      <c r="E11" s="847"/>
      <c r="F11" s="847"/>
      <c r="G11" s="847"/>
      <c r="H11" s="848"/>
      <c r="I11" s="846">
        <v>0</v>
      </c>
    </row>
    <row r="12" spans="1:9">
      <c r="A12" s="542">
        <v>6</v>
      </c>
      <c r="B12" s="534" t="s">
        <v>221</v>
      </c>
      <c r="C12" s="848"/>
      <c r="D12" s="848">
        <v>6410300.2138</v>
      </c>
      <c r="E12" s="847"/>
      <c r="F12" s="847"/>
      <c r="G12" s="847"/>
      <c r="H12" s="848"/>
      <c r="I12" s="846">
        <v>6410300.2138</v>
      </c>
    </row>
    <row r="13" spans="1:9">
      <c r="A13" s="542">
        <v>7</v>
      </c>
      <c r="B13" s="534" t="s">
        <v>73</v>
      </c>
      <c r="C13" s="848">
        <v>1213491.5108</v>
      </c>
      <c r="D13" s="848">
        <v>44264630.489799999</v>
      </c>
      <c r="E13" s="847">
        <v>1729676.257</v>
      </c>
      <c r="F13" s="847">
        <v>612842.27320000005</v>
      </c>
      <c r="G13" s="847"/>
      <c r="H13" s="848"/>
      <c r="I13" s="846">
        <v>43135603.470399998</v>
      </c>
    </row>
    <row r="14" spans="1:9">
      <c r="A14" s="542">
        <v>8</v>
      </c>
      <c r="B14" s="536" t="s">
        <v>74</v>
      </c>
      <c r="C14" s="848">
        <v>4299809.4324000003</v>
      </c>
      <c r="D14" s="848">
        <v>27788732.110199999</v>
      </c>
      <c r="E14" s="847">
        <v>1822301.5138999999</v>
      </c>
      <c r="F14" s="847">
        <v>526712.85270000005</v>
      </c>
      <c r="G14" s="847"/>
      <c r="H14" s="848"/>
      <c r="I14" s="846">
        <v>29739527.175999999</v>
      </c>
    </row>
    <row r="15" spans="1:9">
      <c r="A15" s="542">
        <v>9</v>
      </c>
      <c r="B15" s="534" t="s">
        <v>75</v>
      </c>
      <c r="C15" s="848"/>
      <c r="D15" s="848"/>
      <c r="E15" s="847"/>
      <c r="F15" s="847"/>
      <c r="G15" s="847"/>
      <c r="H15" s="848"/>
      <c r="I15" s="846">
        <v>0</v>
      </c>
    </row>
    <row r="16" spans="1:9">
      <c r="A16" s="542">
        <v>10</v>
      </c>
      <c r="B16" s="651" t="s">
        <v>694</v>
      </c>
      <c r="C16" s="848"/>
      <c r="D16" s="848"/>
      <c r="E16" s="847"/>
      <c r="F16" s="847"/>
      <c r="G16" s="847"/>
      <c r="H16" s="848"/>
      <c r="I16" s="846">
        <v>0</v>
      </c>
    </row>
    <row r="17" spans="1:9">
      <c r="A17" s="542">
        <v>11</v>
      </c>
      <c r="B17" s="534" t="s">
        <v>70</v>
      </c>
      <c r="C17" s="848"/>
      <c r="D17" s="848"/>
      <c r="E17" s="847"/>
      <c r="F17" s="847"/>
      <c r="G17" s="847"/>
      <c r="H17" s="848"/>
      <c r="I17" s="846">
        <v>0</v>
      </c>
    </row>
    <row r="18" spans="1:9">
      <c r="A18" s="542">
        <v>12</v>
      </c>
      <c r="B18" s="534" t="s">
        <v>71</v>
      </c>
      <c r="C18" s="848"/>
      <c r="D18" s="848"/>
      <c r="E18" s="847"/>
      <c r="F18" s="847"/>
      <c r="G18" s="847"/>
      <c r="H18" s="848"/>
      <c r="I18" s="846">
        <v>0</v>
      </c>
    </row>
    <row r="19" spans="1:9">
      <c r="A19" s="546">
        <v>13</v>
      </c>
      <c r="B19" s="536" t="s">
        <v>72</v>
      </c>
      <c r="C19" s="848"/>
      <c r="D19" s="848"/>
      <c r="E19" s="847"/>
      <c r="F19" s="847"/>
      <c r="G19" s="847"/>
      <c r="H19" s="848"/>
      <c r="I19" s="846">
        <v>0</v>
      </c>
    </row>
    <row r="20" spans="1:9">
      <c r="A20" s="542">
        <v>14</v>
      </c>
      <c r="B20" s="534" t="s">
        <v>673</v>
      </c>
      <c r="C20" s="848">
        <v>124640</v>
      </c>
      <c r="D20" s="848">
        <v>15577248.2195</v>
      </c>
      <c r="E20" s="847">
        <v>62320</v>
      </c>
      <c r="F20" s="847">
        <v>0</v>
      </c>
      <c r="G20" s="847"/>
      <c r="H20" s="848"/>
      <c r="I20" s="846">
        <v>15639568.2195</v>
      </c>
    </row>
    <row r="21" spans="1:9" s="548" customFormat="1">
      <c r="A21" s="547">
        <v>15</v>
      </c>
      <c r="B21" s="535" t="s">
        <v>68</v>
      </c>
      <c r="C21" s="851">
        <v>5637940.9432000006</v>
      </c>
      <c r="D21" s="851">
        <v>138285263.9271</v>
      </c>
      <c r="E21" s="851">
        <v>3614297.7708999999</v>
      </c>
      <c r="F21" s="851">
        <v>1139555.1259000001</v>
      </c>
      <c r="G21" s="851">
        <v>0</v>
      </c>
      <c r="H21" s="851">
        <v>0</v>
      </c>
      <c r="I21" s="846">
        <v>139169351.97349998</v>
      </c>
    </row>
    <row r="22" spans="1:9">
      <c r="A22" s="549">
        <v>16</v>
      </c>
      <c r="B22" s="550" t="s">
        <v>695</v>
      </c>
      <c r="C22" s="848">
        <v>5513300.9432000006</v>
      </c>
      <c r="D22" s="848">
        <v>72053362.599999994</v>
      </c>
      <c r="E22" s="847">
        <v>3551977.7708999999</v>
      </c>
      <c r="F22" s="847">
        <v>1139555.1259000001</v>
      </c>
      <c r="G22" s="847"/>
      <c r="H22" s="848"/>
      <c r="I22" s="846">
        <v>72875130.646400005</v>
      </c>
    </row>
    <row r="23" spans="1:9">
      <c r="A23" s="549">
        <v>17</v>
      </c>
      <c r="B23" s="550" t="s">
        <v>696</v>
      </c>
      <c r="C23" s="848"/>
      <c r="D23" s="848">
        <v>7249180.8700000001</v>
      </c>
      <c r="E23" s="847">
        <v>0</v>
      </c>
      <c r="F23" s="847">
        <v>0</v>
      </c>
      <c r="G23" s="847"/>
      <c r="H23" s="848"/>
      <c r="I23" s="846">
        <v>7249180.8700000001</v>
      </c>
    </row>
    <row r="26" spans="1:9" ht="42.6" customHeight="1">
      <c r="B26" s="650" t="s">
        <v>943</v>
      </c>
    </row>
  </sheetData>
  <mergeCells count="6">
    <mergeCell ref="H5:H6"/>
    <mergeCell ref="A5:B6"/>
    <mergeCell ref="C5:D5"/>
    <mergeCell ref="E5:E6"/>
    <mergeCell ref="F5:F6"/>
    <mergeCell ref="G5:G6"/>
  </mergeCells>
  <conditionalFormatting sqref="A5">
    <cfRule type="duplicateValues" dxfId="14" priority="1"/>
    <cfRule type="duplicateValues" dxfId="13" priority="2"/>
  </conditionalFormatting>
  <conditionalFormatting sqref="A5">
    <cfRule type="duplicateValues" dxfId="12" priority="3"/>
  </conditionalFormatting>
  <pageMargins left="0.7" right="0.7" top="0.75" bottom="0.75" header="0.3" footer="0.3"/>
  <pageSetup orientation="portrait" horizontalDpi="90" verticalDpi="9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topLeftCell="C4" zoomScale="70" zoomScaleNormal="70" workbookViewId="0">
      <selection activeCell="C7" sqref="C7:I34"/>
    </sheetView>
  </sheetViews>
  <sheetFormatPr defaultColWidth="9.140625" defaultRowHeight="12.75"/>
  <cols>
    <col min="1" max="1" width="11" style="528" bestFit="1" customWidth="1"/>
    <col min="2" max="2" width="93.42578125" style="528" customWidth="1"/>
    <col min="3" max="5" width="22" style="528" customWidth="1"/>
    <col min="6" max="6" width="21.7109375" style="528" customWidth="1"/>
    <col min="7" max="7" width="26.5703125" style="528" bestFit="1" customWidth="1"/>
    <col min="8" max="8" width="22" style="528" customWidth="1"/>
    <col min="9" max="9" width="42.28515625" style="528" bestFit="1" customWidth="1"/>
    <col min="10" max="16384" width="9.140625" style="528"/>
  </cols>
  <sheetData>
    <row r="1" spans="1:9">
      <c r="A1" s="527" t="s">
        <v>188</v>
      </c>
    </row>
    <row r="2" spans="1:9">
      <c r="A2" s="529" t="s">
        <v>189</v>
      </c>
    </row>
    <row r="3" spans="1:9">
      <c r="A3" s="530" t="s">
        <v>697</v>
      </c>
      <c r="B3" s="531">
        <f>'1. key ratios'!B2</f>
        <v>44377</v>
      </c>
    </row>
    <row r="4" spans="1:9">
      <c r="C4" s="540" t="s">
        <v>675</v>
      </c>
      <c r="D4" s="540" t="s">
        <v>676</v>
      </c>
      <c r="E4" s="540" t="s">
        <v>677</v>
      </c>
      <c r="F4" s="540" t="s">
        <v>678</v>
      </c>
      <c r="G4" s="540" t="s">
        <v>679</v>
      </c>
      <c r="H4" s="540" t="s">
        <v>680</v>
      </c>
      <c r="I4" s="540" t="s">
        <v>681</v>
      </c>
    </row>
    <row r="5" spans="1:9" ht="41.45" customHeight="1">
      <c r="A5" s="706" t="s">
        <v>956</v>
      </c>
      <c r="B5" s="707"/>
      <c r="C5" s="720" t="s">
        <v>685</v>
      </c>
      <c r="D5" s="720"/>
      <c r="E5" s="720" t="s">
        <v>686</v>
      </c>
      <c r="F5" s="720" t="s">
        <v>687</v>
      </c>
      <c r="G5" s="718" t="s">
        <v>688</v>
      </c>
      <c r="H5" s="718" t="s">
        <v>689</v>
      </c>
      <c r="I5" s="541" t="s">
        <v>690</v>
      </c>
    </row>
    <row r="6" spans="1:9" ht="41.45" customHeight="1">
      <c r="A6" s="710"/>
      <c r="B6" s="711"/>
      <c r="C6" s="593" t="s">
        <v>691</v>
      </c>
      <c r="D6" s="593" t="s">
        <v>692</v>
      </c>
      <c r="E6" s="720"/>
      <c r="F6" s="720"/>
      <c r="G6" s="719"/>
      <c r="H6" s="719"/>
      <c r="I6" s="541" t="s">
        <v>693</v>
      </c>
    </row>
    <row r="7" spans="1:9">
      <c r="A7" s="543">
        <v>1</v>
      </c>
      <c r="B7" s="552" t="s">
        <v>698</v>
      </c>
      <c r="C7" s="543">
        <v>7077.38</v>
      </c>
      <c r="D7" s="543">
        <v>45540541.935099997</v>
      </c>
      <c r="E7" s="543">
        <v>3034.78</v>
      </c>
      <c r="F7" s="543">
        <v>25774.1823</v>
      </c>
      <c r="G7" s="543"/>
      <c r="H7" s="543"/>
      <c r="I7" s="545">
        <f t="shared" ref="I7:I34" si="0">C7+D7-E7-F7-G7</f>
        <v>45518810.352799997</v>
      </c>
    </row>
    <row r="8" spans="1:9">
      <c r="A8" s="543">
        <v>2</v>
      </c>
      <c r="B8" s="552" t="s">
        <v>699</v>
      </c>
      <c r="C8" s="543">
        <v>8571.5537999999997</v>
      </c>
      <c r="D8" s="543">
        <v>7021492.7543000001</v>
      </c>
      <c r="E8" s="543">
        <v>8156.2838000000002</v>
      </c>
      <c r="F8" s="543">
        <v>12088.3603</v>
      </c>
      <c r="G8" s="543"/>
      <c r="H8" s="543"/>
      <c r="I8" s="545">
        <f t="shared" si="0"/>
        <v>7009819.6639999999</v>
      </c>
    </row>
    <row r="9" spans="1:9">
      <c r="A9" s="543">
        <v>3</v>
      </c>
      <c r="B9" s="552" t="s">
        <v>700</v>
      </c>
      <c r="C9" s="543">
        <v>0</v>
      </c>
      <c r="D9" s="543">
        <v>0</v>
      </c>
      <c r="E9" s="543">
        <v>0</v>
      </c>
      <c r="F9" s="543">
        <v>0</v>
      </c>
      <c r="G9" s="543"/>
      <c r="H9" s="543"/>
      <c r="I9" s="545">
        <f t="shared" si="0"/>
        <v>0</v>
      </c>
    </row>
    <row r="10" spans="1:9">
      <c r="A10" s="543">
        <v>4</v>
      </c>
      <c r="B10" s="552" t="s">
        <v>701</v>
      </c>
      <c r="C10" s="543">
        <v>0</v>
      </c>
      <c r="D10" s="543">
        <v>3055157.7132999999</v>
      </c>
      <c r="E10" s="543">
        <v>0</v>
      </c>
      <c r="F10" s="543">
        <v>60909.541599999997</v>
      </c>
      <c r="G10" s="543"/>
      <c r="H10" s="543"/>
      <c r="I10" s="545">
        <f t="shared" si="0"/>
        <v>2994248.1716999998</v>
      </c>
    </row>
    <row r="11" spans="1:9">
      <c r="A11" s="543">
        <v>5</v>
      </c>
      <c r="B11" s="552" t="s">
        <v>702</v>
      </c>
      <c r="C11" s="543">
        <v>0</v>
      </c>
      <c r="D11" s="543">
        <v>3294374.41</v>
      </c>
      <c r="E11" s="543">
        <v>189909.74</v>
      </c>
      <c r="F11" s="543">
        <v>27558.76</v>
      </c>
      <c r="G11" s="543"/>
      <c r="H11" s="543"/>
      <c r="I11" s="545">
        <f t="shared" si="0"/>
        <v>3076905.91</v>
      </c>
    </row>
    <row r="12" spans="1:9">
      <c r="A12" s="543">
        <v>6</v>
      </c>
      <c r="B12" s="552" t="s">
        <v>703</v>
      </c>
      <c r="C12" s="543">
        <v>255706.1936</v>
      </c>
      <c r="D12" s="543">
        <v>1566338.8694</v>
      </c>
      <c r="E12" s="543">
        <v>163506.5969</v>
      </c>
      <c r="F12" s="543">
        <v>23983.725999999999</v>
      </c>
      <c r="G12" s="543"/>
      <c r="H12" s="543"/>
      <c r="I12" s="545">
        <f t="shared" si="0"/>
        <v>1634554.7401000001</v>
      </c>
    </row>
    <row r="13" spans="1:9">
      <c r="A13" s="543">
        <v>7</v>
      </c>
      <c r="B13" s="552" t="s">
        <v>704</v>
      </c>
      <c r="C13" s="543">
        <v>1925744.6254</v>
      </c>
      <c r="D13" s="543">
        <v>2566416.5442999997</v>
      </c>
      <c r="E13" s="543">
        <v>602723.41130000004</v>
      </c>
      <c r="F13" s="543">
        <v>45922.17</v>
      </c>
      <c r="G13" s="543"/>
      <c r="H13" s="543"/>
      <c r="I13" s="545">
        <f t="shared" si="0"/>
        <v>3843515.5883999998</v>
      </c>
    </row>
    <row r="14" spans="1:9">
      <c r="A14" s="543">
        <v>8</v>
      </c>
      <c r="B14" s="552" t="s">
        <v>705</v>
      </c>
      <c r="C14" s="543">
        <v>0</v>
      </c>
      <c r="D14" s="543">
        <v>6438331.9719000002</v>
      </c>
      <c r="E14" s="543">
        <v>424247.42</v>
      </c>
      <c r="F14" s="543">
        <v>43507.741800000003</v>
      </c>
      <c r="G14" s="543"/>
      <c r="H14" s="543"/>
      <c r="I14" s="545">
        <f t="shared" si="0"/>
        <v>5970576.8101000004</v>
      </c>
    </row>
    <row r="15" spans="1:9">
      <c r="A15" s="543">
        <v>9</v>
      </c>
      <c r="B15" s="552" t="s">
        <v>706</v>
      </c>
      <c r="C15" s="543">
        <v>0</v>
      </c>
      <c r="D15" s="543">
        <v>0</v>
      </c>
      <c r="E15" s="543">
        <v>0</v>
      </c>
      <c r="F15" s="543">
        <v>0</v>
      </c>
      <c r="G15" s="543"/>
      <c r="H15" s="543"/>
      <c r="I15" s="545">
        <f t="shared" si="0"/>
        <v>0</v>
      </c>
    </row>
    <row r="16" spans="1:9">
      <c r="A16" s="543">
        <v>10</v>
      </c>
      <c r="B16" s="552" t="s">
        <v>707</v>
      </c>
      <c r="C16" s="543">
        <v>314457.75079999998</v>
      </c>
      <c r="D16" s="543">
        <v>570012.76160000009</v>
      </c>
      <c r="E16" s="543">
        <v>157228.90700000001</v>
      </c>
      <c r="F16" s="543">
        <v>11356.3235</v>
      </c>
      <c r="G16" s="543"/>
      <c r="H16" s="543"/>
      <c r="I16" s="545">
        <f t="shared" si="0"/>
        <v>715885.28190000006</v>
      </c>
    </row>
    <row r="17" spans="1:10">
      <c r="A17" s="543">
        <v>11</v>
      </c>
      <c r="B17" s="552" t="s">
        <v>708</v>
      </c>
      <c r="C17" s="543">
        <v>0</v>
      </c>
      <c r="D17" s="543">
        <v>667962.2422000001</v>
      </c>
      <c r="E17" s="543">
        <v>0</v>
      </c>
      <c r="F17" s="543">
        <v>13268.06</v>
      </c>
      <c r="G17" s="543"/>
      <c r="H17" s="543"/>
      <c r="I17" s="545">
        <f t="shared" si="0"/>
        <v>654694.18220000004</v>
      </c>
    </row>
    <row r="18" spans="1:10">
      <c r="A18" s="543">
        <v>12</v>
      </c>
      <c r="B18" s="552" t="s">
        <v>709</v>
      </c>
      <c r="C18" s="543">
        <v>2283609.7239999999</v>
      </c>
      <c r="D18" s="543">
        <v>28243609.241600003</v>
      </c>
      <c r="E18" s="543">
        <v>888039.29469999997</v>
      </c>
      <c r="F18" s="543">
        <v>528711.15520000004</v>
      </c>
      <c r="G18" s="543"/>
      <c r="H18" s="543"/>
      <c r="I18" s="545">
        <f t="shared" si="0"/>
        <v>29110468.515700001</v>
      </c>
    </row>
    <row r="19" spans="1:10">
      <c r="A19" s="543">
        <v>13</v>
      </c>
      <c r="B19" s="552" t="s">
        <v>710</v>
      </c>
      <c r="C19" s="543">
        <v>0</v>
      </c>
      <c r="D19" s="543">
        <v>3633984.4778999998</v>
      </c>
      <c r="E19" s="543">
        <v>0</v>
      </c>
      <c r="F19" s="543">
        <v>72530.4755</v>
      </c>
      <c r="G19" s="543"/>
      <c r="H19" s="543"/>
      <c r="I19" s="545">
        <f t="shared" si="0"/>
        <v>3561454.0023999996</v>
      </c>
    </row>
    <row r="20" spans="1:10">
      <c r="A20" s="543">
        <v>14</v>
      </c>
      <c r="B20" s="552" t="s">
        <v>711</v>
      </c>
      <c r="C20" s="543">
        <v>36233.235200000003</v>
      </c>
      <c r="D20" s="543">
        <v>6071989.3183000004</v>
      </c>
      <c r="E20" s="543">
        <v>569947.91119999997</v>
      </c>
      <c r="F20" s="543">
        <v>3211.7069999999999</v>
      </c>
      <c r="G20" s="543"/>
      <c r="H20" s="543"/>
      <c r="I20" s="545">
        <f t="shared" si="0"/>
        <v>5535062.9353</v>
      </c>
    </row>
    <row r="21" spans="1:10">
      <c r="A21" s="543">
        <v>15</v>
      </c>
      <c r="B21" s="552" t="s">
        <v>712</v>
      </c>
      <c r="C21" s="543">
        <v>66457.858800000002</v>
      </c>
      <c r="D21" s="543">
        <v>215687.03880000001</v>
      </c>
      <c r="E21" s="543">
        <v>39351.388800000001</v>
      </c>
      <c r="F21" s="543">
        <v>4274.7884999999997</v>
      </c>
      <c r="G21" s="543"/>
      <c r="H21" s="543"/>
      <c r="I21" s="545">
        <f t="shared" si="0"/>
        <v>238518.72030000002</v>
      </c>
    </row>
    <row r="22" spans="1:10">
      <c r="A22" s="543">
        <v>16</v>
      </c>
      <c r="B22" s="552" t="s">
        <v>713</v>
      </c>
      <c r="C22" s="543">
        <v>0</v>
      </c>
      <c r="D22" s="543">
        <v>0</v>
      </c>
      <c r="E22" s="543">
        <v>0</v>
      </c>
      <c r="F22" s="543">
        <v>0</v>
      </c>
      <c r="G22" s="543"/>
      <c r="H22" s="543"/>
      <c r="I22" s="545">
        <f t="shared" si="0"/>
        <v>0</v>
      </c>
    </row>
    <row r="23" spans="1:10">
      <c r="A23" s="543">
        <v>17</v>
      </c>
      <c r="B23" s="552" t="s">
        <v>714</v>
      </c>
      <c r="C23" s="543">
        <v>0</v>
      </c>
      <c r="D23" s="543">
        <v>497757.59570000001</v>
      </c>
      <c r="E23" s="543">
        <v>0</v>
      </c>
      <c r="F23" s="543">
        <v>9909.2579999999998</v>
      </c>
      <c r="G23" s="543"/>
      <c r="H23" s="543"/>
      <c r="I23" s="545">
        <f t="shared" si="0"/>
        <v>487848.33770000003</v>
      </c>
    </row>
    <row r="24" spans="1:10">
      <c r="A24" s="543">
        <v>18</v>
      </c>
      <c r="B24" s="552" t="s">
        <v>715</v>
      </c>
      <c r="C24" s="543">
        <v>0</v>
      </c>
      <c r="D24" s="543">
        <v>66355.509999999995</v>
      </c>
      <c r="E24" s="543">
        <v>0</v>
      </c>
      <c r="F24" s="543">
        <v>1324.82</v>
      </c>
      <c r="G24" s="543"/>
      <c r="H24" s="543"/>
      <c r="I24" s="545">
        <f t="shared" si="0"/>
        <v>65030.689999999995</v>
      </c>
    </row>
    <row r="25" spans="1:10">
      <c r="A25" s="543">
        <v>19</v>
      </c>
      <c r="B25" s="552" t="s">
        <v>716</v>
      </c>
      <c r="C25" s="543">
        <v>0</v>
      </c>
      <c r="D25" s="543">
        <v>0</v>
      </c>
      <c r="E25" s="543">
        <v>0</v>
      </c>
      <c r="F25" s="543">
        <v>0</v>
      </c>
      <c r="G25" s="543"/>
      <c r="H25" s="543"/>
      <c r="I25" s="545">
        <f t="shared" si="0"/>
        <v>0</v>
      </c>
    </row>
    <row r="26" spans="1:10">
      <c r="A26" s="543">
        <v>20</v>
      </c>
      <c r="B26" s="552" t="s">
        <v>717</v>
      </c>
      <c r="C26" s="543">
        <v>0</v>
      </c>
      <c r="D26" s="543">
        <v>379596.41499999998</v>
      </c>
      <c r="E26" s="543">
        <v>16281.581200000001</v>
      </c>
      <c r="F26" s="543">
        <v>4301.9724999999999</v>
      </c>
      <c r="G26" s="543"/>
      <c r="H26" s="543"/>
      <c r="I26" s="545">
        <f t="shared" si="0"/>
        <v>359012.86129999999</v>
      </c>
      <c r="J26" s="553"/>
    </row>
    <row r="27" spans="1:10">
      <c r="A27" s="543">
        <v>21</v>
      </c>
      <c r="B27" s="552" t="s">
        <v>718</v>
      </c>
      <c r="C27" s="543">
        <v>0</v>
      </c>
      <c r="D27" s="543">
        <v>57307.182099999998</v>
      </c>
      <c r="E27" s="543">
        <v>3214.58</v>
      </c>
      <c r="F27" s="543">
        <v>502.23489999999998</v>
      </c>
      <c r="G27" s="543"/>
      <c r="H27" s="543"/>
      <c r="I27" s="545">
        <f t="shared" si="0"/>
        <v>53590.367199999993</v>
      </c>
      <c r="J27" s="553"/>
    </row>
    <row r="28" spans="1:10">
      <c r="A28" s="543">
        <v>22</v>
      </c>
      <c r="B28" s="552" t="s">
        <v>719</v>
      </c>
      <c r="C28" s="543">
        <v>52765.52</v>
      </c>
      <c r="D28" s="543">
        <v>16232.5965</v>
      </c>
      <c r="E28" s="543">
        <v>52765.52</v>
      </c>
      <c r="F28" s="543">
        <v>310.21499999999997</v>
      </c>
      <c r="G28" s="543"/>
      <c r="H28" s="543"/>
      <c r="I28" s="545">
        <f t="shared" si="0"/>
        <v>15922.381500000007</v>
      </c>
      <c r="J28" s="553"/>
    </row>
    <row r="29" spans="1:10">
      <c r="A29" s="543">
        <v>23</v>
      </c>
      <c r="B29" s="552" t="s">
        <v>720</v>
      </c>
      <c r="C29" s="543">
        <v>177886.5674</v>
      </c>
      <c r="D29" s="543">
        <v>7479139.2844000002</v>
      </c>
      <c r="E29" s="543">
        <v>165332.83100000001</v>
      </c>
      <c r="F29" s="543">
        <v>146029.87100000001</v>
      </c>
      <c r="G29" s="543"/>
      <c r="H29" s="543"/>
      <c r="I29" s="545">
        <f t="shared" si="0"/>
        <v>7345663.1497999998</v>
      </c>
      <c r="J29" s="553"/>
    </row>
    <row r="30" spans="1:10">
      <c r="A30" s="543">
        <v>24</v>
      </c>
      <c r="B30" s="552" t="s">
        <v>721</v>
      </c>
      <c r="C30" s="543">
        <v>0</v>
      </c>
      <c r="D30" s="543">
        <v>0</v>
      </c>
      <c r="E30" s="543">
        <v>0</v>
      </c>
      <c r="F30" s="543">
        <v>0</v>
      </c>
      <c r="G30" s="543"/>
      <c r="H30" s="543"/>
      <c r="I30" s="545">
        <f t="shared" si="0"/>
        <v>0</v>
      </c>
      <c r="J30" s="553"/>
    </row>
    <row r="31" spans="1:10">
      <c r="A31" s="543">
        <v>25</v>
      </c>
      <c r="B31" s="552" t="s">
        <v>722</v>
      </c>
      <c r="C31" s="543">
        <v>384790.53419999999</v>
      </c>
      <c r="D31" s="543">
        <v>5331334.5970000001</v>
      </c>
      <c r="E31" s="543">
        <v>268237.52500000002</v>
      </c>
      <c r="F31" s="543">
        <v>104079.7628</v>
      </c>
      <c r="G31" s="543"/>
      <c r="H31" s="543"/>
      <c r="I31" s="545">
        <f t="shared" si="0"/>
        <v>5343807.8433999997</v>
      </c>
      <c r="J31" s="553"/>
    </row>
    <row r="32" spans="1:10">
      <c r="A32" s="543">
        <v>26</v>
      </c>
      <c r="B32" s="552" t="s">
        <v>723</v>
      </c>
      <c r="C32" s="543"/>
      <c r="D32" s="543"/>
      <c r="E32" s="543"/>
      <c r="F32" s="543"/>
      <c r="G32" s="543"/>
      <c r="H32" s="543"/>
      <c r="I32" s="545">
        <f t="shared" si="0"/>
        <v>0</v>
      </c>
      <c r="J32" s="553"/>
    </row>
    <row r="33" spans="1:10">
      <c r="A33" s="543">
        <v>27</v>
      </c>
      <c r="B33" s="544" t="s">
        <v>165</v>
      </c>
      <c r="C33" s="543">
        <v>124640</v>
      </c>
      <c r="D33" s="543">
        <v>15571641.537700001</v>
      </c>
      <c r="E33" s="543">
        <v>62320</v>
      </c>
      <c r="F33" s="543"/>
      <c r="G33" s="543"/>
      <c r="H33" s="543"/>
      <c r="I33" s="545">
        <f t="shared" si="0"/>
        <v>15633961.537700001</v>
      </c>
      <c r="J33" s="553"/>
    </row>
    <row r="34" spans="1:10">
      <c r="A34" s="543">
        <v>28</v>
      </c>
      <c r="B34" s="554" t="s">
        <v>68</v>
      </c>
      <c r="C34" s="852">
        <f>SUM(C7:C33)</f>
        <v>5637940.9431999987</v>
      </c>
      <c r="D34" s="852">
        <f t="shared" ref="D34:H34" si="1">SUM(D7:D33)</f>
        <v>138285263.9971</v>
      </c>
      <c r="E34" s="852">
        <f t="shared" si="1"/>
        <v>3614297.7708999994</v>
      </c>
      <c r="F34" s="852">
        <f t="shared" si="1"/>
        <v>1139555.1259000001</v>
      </c>
      <c r="G34" s="852">
        <f t="shared" si="1"/>
        <v>0</v>
      </c>
      <c r="H34" s="852">
        <f t="shared" si="1"/>
        <v>0</v>
      </c>
      <c r="I34" s="849">
        <f t="shared" si="0"/>
        <v>139169352.04349998</v>
      </c>
      <c r="J34" s="553"/>
    </row>
    <row r="35" spans="1:10">
      <c r="A35" s="553"/>
      <c r="B35" s="553"/>
      <c r="C35" s="553"/>
      <c r="D35" s="553"/>
      <c r="E35" s="553"/>
      <c r="F35" s="553"/>
      <c r="G35" s="553"/>
      <c r="H35" s="553"/>
      <c r="I35" s="553"/>
      <c r="J35" s="553"/>
    </row>
    <row r="36" spans="1:10">
      <c r="A36" s="553"/>
      <c r="B36" s="555"/>
      <c r="C36" s="553"/>
      <c r="D36" s="553"/>
      <c r="E36" s="553"/>
      <c r="F36" s="553"/>
      <c r="G36" s="553"/>
      <c r="H36" s="553"/>
      <c r="I36" s="553"/>
      <c r="J36" s="553"/>
    </row>
    <row r="37" spans="1:10">
      <c r="A37" s="553"/>
      <c r="B37" s="553"/>
      <c r="C37" s="553"/>
      <c r="D37" s="553"/>
      <c r="E37" s="553"/>
      <c r="F37" s="553"/>
      <c r="G37" s="553"/>
      <c r="H37" s="553"/>
      <c r="I37" s="553"/>
      <c r="J37" s="553"/>
    </row>
    <row r="38" spans="1:10">
      <c r="A38" s="553"/>
      <c r="B38" s="553"/>
      <c r="C38" s="553"/>
      <c r="D38" s="553"/>
      <c r="E38" s="553"/>
      <c r="F38" s="553"/>
      <c r="G38" s="553"/>
      <c r="H38" s="553"/>
      <c r="I38" s="553"/>
      <c r="J38" s="553"/>
    </row>
    <row r="39" spans="1:10">
      <c r="A39" s="553"/>
      <c r="B39" s="553"/>
      <c r="C39" s="553"/>
      <c r="D39" s="553"/>
      <c r="E39" s="553"/>
      <c r="F39" s="553"/>
      <c r="G39" s="553"/>
      <c r="H39" s="553"/>
      <c r="I39" s="553"/>
      <c r="J39" s="553"/>
    </row>
    <row r="40" spans="1:10">
      <c r="A40" s="553"/>
      <c r="B40" s="553"/>
      <c r="C40" s="553"/>
      <c r="D40" s="553"/>
      <c r="E40" s="553"/>
      <c r="F40" s="553"/>
      <c r="G40" s="553"/>
      <c r="H40" s="553"/>
      <c r="I40" s="553"/>
      <c r="J40" s="553"/>
    </row>
    <row r="41" spans="1:10">
      <c r="A41" s="553"/>
      <c r="B41" s="553"/>
      <c r="C41" s="553"/>
      <c r="D41" s="553"/>
      <c r="E41" s="553"/>
      <c r="F41" s="553"/>
      <c r="G41" s="553"/>
      <c r="H41" s="553"/>
      <c r="I41" s="553"/>
      <c r="J41" s="553"/>
    </row>
    <row r="42" spans="1:10">
      <c r="A42" s="556"/>
      <c r="B42" s="556"/>
      <c r="C42" s="553"/>
      <c r="D42" s="553"/>
      <c r="E42" s="553"/>
      <c r="F42" s="553"/>
      <c r="G42" s="553"/>
      <c r="H42" s="553"/>
      <c r="I42" s="553"/>
      <c r="J42" s="553"/>
    </row>
    <row r="43" spans="1:10">
      <c r="A43" s="556"/>
      <c r="B43" s="556"/>
      <c r="C43" s="553"/>
      <c r="D43" s="553"/>
      <c r="E43" s="553"/>
      <c r="F43" s="553"/>
      <c r="G43" s="553"/>
      <c r="H43" s="553"/>
      <c r="I43" s="553"/>
      <c r="J43" s="553"/>
    </row>
    <row r="44" spans="1:10">
      <c r="A44" s="553"/>
      <c r="B44" s="557"/>
      <c r="C44" s="553"/>
      <c r="D44" s="553"/>
      <c r="E44" s="553"/>
      <c r="F44" s="553"/>
      <c r="G44" s="553"/>
      <c r="H44" s="553"/>
      <c r="I44" s="553"/>
      <c r="J44" s="553"/>
    </row>
    <row r="45" spans="1:10">
      <c r="A45" s="553"/>
      <c r="B45" s="557"/>
      <c r="C45" s="553"/>
      <c r="D45" s="553"/>
      <c r="E45" s="553"/>
      <c r="F45" s="553"/>
      <c r="G45" s="553"/>
      <c r="H45" s="553"/>
      <c r="I45" s="553"/>
      <c r="J45" s="553"/>
    </row>
    <row r="46" spans="1:10">
      <c r="A46" s="553"/>
      <c r="B46" s="557"/>
      <c r="C46" s="553"/>
      <c r="D46" s="553"/>
      <c r="E46" s="553"/>
      <c r="F46" s="553"/>
      <c r="G46" s="553"/>
      <c r="H46" s="553"/>
      <c r="I46" s="553"/>
      <c r="J46" s="553"/>
    </row>
    <row r="47" spans="1:10">
      <c r="A47" s="553"/>
      <c r="B47" s="553"/>
      <c r="C47" s="553"/>
      <c r="D47" s="553"/>
      <c r="E47" s="553"/>
      <c r="F47" s="553"/>
      <c r="G47" s="553"/>
      <c r="H47" s="553"/>
      <c r="I47" s="553"/>
      <c r="J47" s="553"/>
    </row>
  </sheetData>
  <mergeCells count="6">
    <mergeCell ref="H5:H6"/>
    <mergeCell ref="A5:B6"/>
    <mergeCell ref="C5:D5"/>
    <mergeCell ref="E5:E6"/>
    <mergeCell ref="F5:F6"/>
    <mergeCell ref="G5:G6"/>
  </mergeCells>
  <conditionalFormatting sqref="A5">
    <cfRule type="duplicateValues" dxfId="11" priority="1"/>
    <cfRule type="duplicateValues" dxfId="10" priority="2"/>
  </conditionalFormatting>
  <conditionalFormatting sqref="A5">
    <cfRule type="duplicateValues" dxfId="9" priority="3"/>
  </conditionalFormatting>
  <pageMargins left="0.7" right="0.7" top="0.75" bottom="0.75" header="0.3" footer="0.3"/>
  <pageSetup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9"/>
  <sheetViews>
    <sheetView showGridLines="0" zoomScale="70" zoomScaleNormal="70" workbookViewId="0">
      <selection activeCell="C17" sqref="C17"/>
    </sheetView>
  </sheetViews>
  <sheetFormatPr defaultColWidth="9.140625" defaultRowHeight="12.75"/>
  <cols>
    <col min="1" max="1" width="11.85546875" style="528" bestFit="1" customWidth="1"/>
    <col min="2" max="2" width="108" style="528" bestFit="1" customWidth="1"/>
    <col min="3" max="3" width="35.5703125" style="528" customWidth="1"/>
    <col min="4" max="4" width="38.42578125" style="551" customWidth="1"/>
    <col min="5" max="16384" width="9.140625" style="528"/>
  </cols>
  <sheetData>
    <row r="1" spans="1:4">
      <c r="A1" s="527" t="s">
        <v>188</v>
      </c>
      <c r="D1" s="528"/>
    </row>
    <row r="2" spans="1:4">
      <c r="A2" s="529" t="s">
        <v>189</v>
      </c>
      <c r="D2" s="528"/>
    </row>
    <row r="3" spans="1:4">
      <c r="A3" s="530" t="s">
        <v>724</v>
      </c>
      <c r="B3" s="531">
        <f>'1. key ratios'!B2</f>
        <v>44377</v>
      </c>
      <c r="D3" s="528"/>
    </row>
    <row r="5" spans="1:4" ht="51">
      <c r="A5" s="721" t="s">
        <v>725</v>
      </c>
      <c r="B5" s="721"/>
      <c r="C5" s="558" t="s">
        <v>726</v>
      </c>
      <c r="D5" s="647" t="s">
        <v>727</v>
      </c>
    </row>
    <row r="6" spans="1:4">
      <c r="A6" s="559">
        <v>1</v>
      </c>
      <c r="B6" s="560" t="s">
        <v>728</v>
      </c>
      <c r="C6" s="845">
        <v>4546713.8328</v>
      </c>
      <c r="D6" s="543"/>
    </row>
    <row r="7" spans="1:4">
      <c r="A7" s="561">
        <v>2</v>
      </c>
      <c r="B7" s="560" t="s">
        <v>729</v>
      </c>
      <c r="C7" s="844">
        <f>SUM(C8:C11)</f>
        <v>1772194.8514</v>
      </c>
      <c r="D7" s="543">
        <f>SUM(D8:D11)</f>
        <v>0</v>
      </c>
    </row>
    <row r="8" spans="1:4">
      <c r="A8" s="562">
        <v>2.1</v>
      </c>
      <c r="B8" s="563" t="s">
        <v>730</v>
      </c>
      <c r="C8" s="844">
        <v>1270992.2170000002</v>
      </c>
      <c r="D8" s="543"/>
    </row>
    <row r="9" spans="1:4">
      <c r="A9" s="562">
        <v>2.2000000000000002</v>
      </c>
      <c r="B9" s="563" t="s">
        <v>731</v>
      </c>
      <c r="C9" s="844">
        <v>501202.63439999998</v>
      </c>
      <c r="D9" s="543"/>
    </row>
    <row r="10" spans="1:4">
      <c r="A10" s="562">
        <v>2.2999999999999998</v>
      </c>
      <c r="B10" s="563" t="s">
        <v>732</v>
      </c>
      <c r="C10" s="844">
        <v>0</v>
      </c>
      <c r="D10" s="543"/>
    </row>
    <row r="11" spans="1:4">
      <c r="A11" s="562">
        <v>2.4</v>
      </c>
      <c r="B11" s="563" t="s">
        <v>733</v>
      </c>
      <c r="C11" s="844">
        <v>0</v>
      </c>
      <c r="D11" s="543"/>
    </row>
    <row r="12" spans="1:4">
      <c r="A12" s="559">
        <v>3</v>
      </c>
      <c r="B12" s="560" t="s">
        <v>734</v>
      </c>
      <c r="C12" s="844">
        <f>SUM(C13:C18)</f>
        <v>1627376.0821</v>
      </c>
      <c r="D12" s="543">
        <f>SUM(D13:D18)</f>
        <v>0</v>
      </c>
    </row>
    <row r="13" spans="1:4">
      <c r="A13" s="562">
        <v>3.1</v>
      </c>
      <c r="B13" s="563" t="s">
        <v>735</v>
      </c>
      <c r="C13" s="844">
        <v>0</v>
      </c>
      <c r="D13" s="543"/>
    </row>
    <row r="14" spans="1:4">
      <c r="A14" s="562">
        <v>3.2</v>
      </c>
      <c r="B14" s="563" t="s">
        <v>736</v>
      </c>
      <c r="C14" s="844">
        <v>164043.2188</v>
      </c>
      <c r="D14" s="543"/>
    </row>
    <row r="15" spans="1:4">
      <c r="A15" s="562">
        <v>3.3</v>
      </c>
      <c r="B15" s="563" t="s">
        <v>737</v>
      </c>
      <c r="C15" s="844">
        <v>958748.8077</v>
      </c>
      <c r="D15" s="543"/>
    </row>
    <row r="16" spans="1:4">
      <c r="A16" s="562">
        <v>3.4</v>
      </c>
      <c r="B16" s="563" t="s">
        <v>738</v>
      </c>
      <c r="C16" s="844">
        <v>385906.84399999998</v>
      </c>
      <c r="D16" s="543"/>
    </row>
    <row r="17" spans="1:4">
      <c r="A17" s="561">
        <v>3.5</v>
      </c>
      <c r="B17" s="563" t="s">
        <v>739</v>
      </c>
      <c r="C17" s="844">
        <f>271064.2116-152387</f>
        <v>118677.21159999998</v>
      </c>
      <c r="D17" s="543"/>
    </row>
    <row r="18" spans="1:4">
      <c r="A18" s="562">
        <v>3.6</v>
      </c>
      <c r="B18" s="563" t="s">
        <v>740</v>
      </c>
      <c r="C18" s="844">
        <v>0</v>
      </c>
      <c r="D18" s="543"/>
    </row>
    <row r="19" spans="1:4">
      <c r="A19" s="564">
        <v>4</v>
      </c>
      <c r="B19" s="560" t="s">
        <v>741</v>
      </c>
      <c r="C19" s="845">
        <f>C6+C7-C12</f>
        <v>4691532.6020999998</v>
      </c>
      <c r="D19" s="535">
        <f>D6+D7-D12</f>
        <v>0</v>
      </c>
    </row>
  </sheetData>
  <mergeCells count="1">
    <mergeCell ref="A5:B5"/>
  </mergeCells>
  <pageMargins left="0.7" right="0.7" top="0.75" bottom="0.75" header="0.3" footer="0.3"/>
  <pageSetup orientation="portrait" horizontalDpi="4294967292" verticalDpi="0"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zoomScale="85" zoomScaleNormal="85" workbookViewId="0">
      <selection activeCell="D30" sqref="D30"/>
    </sheetView>
  </sheetViews>
  <sheetFormatPr defaultColWidth="9.140625" defaultRowHeight="12.75"/>
  <cols>
    <col min="1" max="1" width="11.85546875" style="528" bestFit="1" customWidth="1"/>
    <col min="2" max="2" width="124.7109375" style="528" customWidth="1"/>
    <col min="3" max="3" width="21.5703125" style="528" customWidth="1"/>
    <col min="4" max="4" width="49.140625" style="551" customWidth="1"/>
    <col min="5" max="16384" width="9.140625" style="528"/>
  </cols>
  <sheetData>
    <row r="1" spans="1:4">
      <c r="A1" s="527" t="s">
        <v>188</v>
      </c>
      <c r="D1" s="528"/>
    </row>
    <row r="2" spans="1:4">
      <c r="A2" s="529" t="s">
        <v>189</v>
      </c>
      <c r="D2" s="528"/>
    </row>
    <row r="3" spans="1:4">
      <c r="A3" s="530" t="s">
        <v>742</v>
      </c>
      <c r="B3" s="531">
        <f>'1. key ratios'!B2</f>
        <v>44377</v>
      </c>
      <c r="D3" s="528"/>
    </row>
    <row r="4" spans="1:4">
      <c r="A4" s="530"/>
      <c r="D4" s="528"/>
    </row>
    <row r="5" spans="1:4" ht="15" customHeight="1">
      <c r="A5" s="722" t="s">
        <v>743</v>
      </c>
      <c r="B5" s="723"/>
      <c r="C5" s="712" t="s">
        <v>744</v>
      </c>
      <c r="D5" s="726" t="s">
        <v>745</v>
      </c>
    </row>
    <row r="6" spans="1:4">
      <c r="A6" s="724"/>
      <c r="B6" s="725"/>
      <c r="C6" s="715"/>
      <c r="D6" s="726"/>
    </row>
    <row r="7" spans="1:4">
      <c r="A7" s="554">
        <v>1</v>
      </c>
      <c r="B7" s="535" t="s">
        <v>746</v>
      </c>
      <c r="C7" s="843">
        <v>6119274.8797000004</v>
      </c>
      <c r="D7" s="565"/>
    </row>
    <row r="8" spans="1:4">
      <c r="A8" s="544">
        <v>2</v>
      </c>
      <c r="B8" s="544" t="s">
        <v>747</v>
      </c>
      <c r="C8" s="842">
        <v>2317060.9256000002</v>
      </c>
      <c r="D8" s="565"/>
    </row>
    <row r="9" spans="1:4">
      <c r="A9" s="544">
        <v>3</v>
      </c>
      <c r="B9" s="566" t="s">
        <v>748</v>
      </c>
      <c r="C9" s="842"/>
      <c r="D9" s="565"/>
    </row>
    <row r="10" spans="1:4">
      <c r="A10" s="544">
        <v>4</v>
      </c>
      <c r="B10" s="544" t="s">
        <v>749</v>
      </c>
      <c r="C10" s="842">
        <f>SUM(C11:C18)</f>
        <v>2926528.9571999996</v>
      </c>
      <c r="D10" s="565"/>
    </row>
    <row r="11" spans="1:4">
      <c r="A11" s="544">
        <v>5</v>
      </c>
      <c r="B11" s="567" t="s">
        <v>750</v>
      </c>
      <c r="C11" s="842">
        <v>1747.53</v>
      </c>
      <c r="D11" s="565"/>
    </row>
    <row r="12" spans="1:4">
      <c r="A12" s="544">
        <v>6</v>
      </c>
      <c r="B12" s="567" t="s">
        <v>751</v>
      </c>
      <c r="C12" s="842">
        <v>1157001.6921000001</v>
      </c>
      <c r="D12" s="565"/>
    </row>
    <row r="13" spans="1:4">
      <c r="A13" s="544">
        <v>7</v>
      </c>
      <c r="B13" s="567" t="s">
        <v>752</v>
      </c>
      <c r="C13" s="842">
        <v>1575531.5789999999</v>
      </c>
      <c r="D13" s="565"/>
    </row>
    <row r="14" spans="1:4">
      <c r="A14" s="544">
        <v>8</v>
      </c>
      <c r="B14" s="567" t="s">
        <v>753</v>
      </c>
      <c r="C14" s="842"/>
      <c r="D14" s="544"/>
    </row>
    <row r="15" spans="1:4">
      <c r="A15" s="544">
        <v>9</v>
      </c>
      <c r="B15" s="567" t="s">
        <v>754</v>
      </c>
      <c r="C15" s="842"/>
      <c r="D15" s="544"/>
    </row>
    <row r="16" spans="1:4">
      <c r="A16" s="544">
        <v>10</v>
      </c>
      <c r="B16" s="567" t="s">
        <v>755</v>
      </c>
      <c r="C16" s="842"/>
      <c r="D16" s="565"/>
    </row>
    <row r="17" spans="1:4">
      <c r="A17" s="544">
        <v>11</v>
      </c>
      <c r="B17" s="567" t="s">
        <v>756</v>
      </c>
      <c r="C17" s="842"/>
      <c r="D17" s="544"/>
    </row>
    <row r="18" spans="1:4" ht="25.5">
      <c r="A18" s="544">
        <v>12</v>
      </c>
      <c r="B18" s="567" t="s">
        <v>757</v>
      </c>
      <c r="C18" s="842">
        <f>191389.1561+859</f>
        <v>192248.15609999999</v>
      </c>
      <c r="D18" s="565"/>
    </row>
    <row r="19" spans="1:4">
      <c r="A19" s="554">
        <v>13</v>
      </c>
      <c r="B19" s="568" t="s">
        <v>758</v>
      </c>
      <c r="C19" s="843">
        <f>C7+C8+C9-C10</f>
        <v>5509806.848100001</v>
      </c>
      <c r="D19" s="569"/>
    </row>
    <row r="22" spans="1:4">
      <c r="B22" s="527"/>
    </row>
    <row r="23" spans="1:4">
      <c r="B23" s="529"/>
    </row>
    <row r="24" spans="1:4">
      <c r="B24" s="530"/>
    </row>
  </sheetData>
  <mergeCells count="3">
    <mergeCell ref="A5:B6"/>
    <mergeCell ref="C5:C6"/>
    <mergeCell ref="D5:D6"/>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30"/>
  <sheetViews>
    <sheetView showGridLines="0" zoomScale="85" zoomScaleNormal="85" workbookViewId="0">
      <selection activeCell="E22" sqref="E22:U28"/>
    </sheetView>
  </sheetViews>
  <sheetFormatPr defaultColWidth="9.140625" defaultRowHeight="12.75"/>
  <cols>
    <col min="1" max="1" width="11.85546875" style="528" bestFit="1" customWidth="1"/>
    <col min="2" max="2" width="80.7109375" style="528" customWidth="1"/>
    <col min="3" max="3" width="15.5703125" style="528" customWidth="1"/>
    <col min="4" max="5" width="22.28515625" style="528" customWidth="1"/>
    <col min="6" max="6" width="23.42578125" style="528" customWidth="1"/>
    <col min="7" max="14" width="22.28515625" style="528" customWidth="1"/>
    <col min="15" max="15" width="23.28515625" style="528" bestFit="1" customWidth="1"/>
    <col min="16" max="16" width="21.7109375" style="528" bestFit="1" customWidth="1"/>
    <col min="17" max="19" width="19" style="528" bestFit="1" customWidth="1"/>
    <col min="20" max="20" width="16.140625" style="528" customWidth="1"/>
    <col min="21" max="21" width="10.42578125" style="528" bestFit="1" customWidth="1"/>
    <col min="22" max="22" width="20" style="528" customWidth="1"/>
    <col min="23" max="16384" width="9.140625" style="528"/>
  </cols>
  <sheetData>
    <row r="1" spans="1:22">
      <c r="A1" s="527" t="s">
        <v>188</v>
      </c>
    </row>
    <row r="2" spans="1:22">
      <c r="A2" s="529" t="s">
        <v>189</v>
      </c>
      <c r="B2" s="539"/>
      <c r="C2" s="539"/>
    </row>
    <row r="3" spans="1:22">
      <c r="A3" s="530" t="s">
        <v>759</v>
      </c>
      <c r="B3" s="531">
        <f>'1. key ratios'!B2</f>
        <v>44377</v>
      </c>
    </row>
    <row r="5" spans="1:22" ht="15" customHeight="1">
      <c r="A5" s="712" t="s">
        <v>760</v>
      </c>
      <c r="B5" s="714"/>
      <c r="C5" s="729" t="s">
        <v>761</v>
      </c>
      <c r="D5" s="730"/>
      <c r="E5" s="730"/>
      <c r="F5" s="730"/>
      <c r="G5" s="730"/>
      <c r="H5" s="730"/>
      <c r="I5" s="730"/>
      <c r="J5" s="730"/>
      <c r="K5" s="730"/>
      <c r="L5" s="730"/>
      <c r="M5" s="730"/>
      <c r="N5" s="730"/>
      <c r="O5" s="730"/>
      <c r="P5" s="730"/>
      <c r="Q5" s="730"/>
      <c r="R5" s="730"/>
      <c r="S5" s="730"/>
      <c r="T5" s="730"/>
      <c r="U5" s="731"/>
      <c r="V5" s="570"/>
    </row>
    <row r="6" spans="1:22">
      <c r="A6" s="727"/>
      <c r="B6" s="728"/>
      <c r="C6" s="732" t="s">
        <v>68</v>
      </c>
      <c r="D6" s="734" t="s">
        <v>762</v>
      </c>
      <c r="E6" s="734"/>
      <c r="F6" s="735"/>
      <c r="G6" s="736" t="s">
        <v>763</v>
      </c>
      <c r="H6" s="737"/>
      <c r="I6" s="737"/>
      <c r="J6" s="737"/>
      <c r="K6" s="738"/>
      <c r="L6" s="571"/>
      <c r="M6" s="739" t="s">
        <v>764</v>
      </c>
      <c r="N6" s="739"/>
      <c r="O6" s="719"/>
      <c r="P6" s="719"/>
      <c r="Q6" s="719"/>
      <c r="R6" s="719"/>
      <c r="S6" s="719"/>
      <c r="T6" s="719"/>
      <c r="U6" s="719"/>
      <c r="V6" s="572"/>
    </row>
    <row r="7" spans="1:22" ht="25.5">
      <c r="A7" s="715"/>
      <c r="B7" s="717"/>
      <c r="C7" s="733"/>
      <c r="D7" s="573"/>
      <c r="E7" s="541" t="s">
        <v>765</v>
      </c>
      <c r="F7" s="652" t="s">
        <v>766</v>
      </c>
      <c r="G7" s="539"/>
      <c r="H7" s="652" t="s">
        <v>765</v>
      </c>
      <c r="I7" s="541" t="s">
        <v>792</v>
      </c>
      <c r="J7" s="541" t="s">
        <v>767</v>
      </c>
      <c r="K7" s="652" t="s">
        <v>768</v>
      </c>
      <c r="L7" s="574"/>
      <c r="M7" s="593" t="s">
        <v>769</v>
      </c>
      <c r="N7" s="541" t="s">
        <v>767</v>
      </c>
      <c r="O7" s="541" t="s">
        <v>770</v>
      </c>
      <c r="P7" s="541" t="s">
        <v>771</v>
      </c>
      <c r="Q7" s="541" t="s">
        <v>772</v>
      </c>
      <c r="R7" s="541" t="s">
        <v>773</v>
      </c>
      <c r="S7" s="541" t="s">
        <v>774</v>
      </c>
      <c r="T7" s="575" t="s">
        <v>775</v>
      </c>
      <c r="U7" s="541" t="s">
        <v>776</v>
      </c>
      <c r="V7" s="570"/>
    </row>
    <row r="8" spans="1:22">
      <c r="A8" s="576">
        <v>1</v>
      </c>
      <c r="B8" s="535" t="s">
        <v>777</v>
      </c>
      <c r="C8" s="535">
        <f>SUM(C9:C14)</f>
        <v>76778902.829999998</v>
      </c>
      <c r="D8" s="543">
        <f t="shared" ref="D8:U8" si="0">SUM(D9:D14)</f>
        <v>56977757.281599998</v>
      </c>
      <c r="E8" s="543">
        <f t="shared" si="0"/>
        <v>1081091.2571</v>
      </c>
      <c r="F8" s="543">
        <f t="shared" si="0"/>
        <v>0</v>
      </c>
      <c r="G8" s="543">
        <f t="shared" si="0"/>
        <v>14287844.6052</v>
      </c>
      <c r="H8" s="543">
        <f t="shared" si="0"/>
        <v>68049.37</v>
      </c>
      <c r="I8" s="543">
        <f t="shared" si="0"/>
        <v>0</v>
      </c>
      <c r="J8" s="543">
        <f t="shared" si="0"/>
        <v>0</v>
      </c>
      <c r="K8" s="543">
        <f t="shared" si="0"/>
        <v>0</v>
      </c>
      <c r="L8" s="543">
        <f t="shared" si="0"/>
        <v>5513300.9431999996</v>
      </c>
      <c r="M8" s="543">
        <f t="shared" si="0"/>
        <v>469253.92229999998</v>
      </c>
      <c r="N8" s="543">
        <f t="shared" si="0"/>
        <v>9511.6200000000008</v>
      </c>
      <c r="O8" s="543">
        <f t="shared" si="0"/>
        <v>570163.94440000004</v>
      </c>
      <c r="P8" s="543">
        <f t="shared" si="0"/>
        <v>27734.318800000001</v>
      </c>
      <c r="Q8" s="543">
        <f t="shared" si="0"/>
        <v>7978.3037999999997</v>
      </c>
      <c r="R8" s="543">
        <f t="shared" si="0"/>
        <v>0</v>
      </c>
      <c r="S8" s="543">
        <f t="shared" si="0"/>
        <v>0</v>
      </c>
      <c r="T8" s="543">
        <f t="shared" si="0"/>
        <v>0</v>
      </c>
      <c r="U8" s="543">
        <f t="shared" si="0"/>
        <v>376472.4019</v>
      </c>
      <c r="V8" s="553"/>
    </row>
    <row r="9" spans="1:22">
      <c r="A9" s="543">
        <v>1.1000000000000001</v>
      </c>
      <c r="B9" s="577" t="s">
        <v>778</v>
      </c>
      <c r="C9" s="577"/>
      <c r="D9" s="543"/>
      <c r="E9" s="543"/>
      <c r="F9" s="543"/>
      <c r="G9" s="543"/>
      <c r="H9" s="543"/>
      <c r="I9" s="543"/>
      <c r="J9" s="543"/>
      <c r="K9" s="543"/>
      <c r="L9" s="543"/>
      <c r="M9" s="543"/>
      <c r="N9" s="543"/>
      <c r="O9" s="543"/>
      <c r="P9" s="543"/>
      <c r="Q9" s="543"/>
      <c r="R9" s="543"/>
      <c r="S9" s="543"/>
      <c r="T9" s="543"/>
      <c r="U9" s="543"/>
      <c r="V9" s="553"/>
    </row>
    <row r="10" spans="1:22">
      <c r="A10" s="543">
        <v>1.2</v>
      </c>
      <c r="B10" s="577" t="s">
        <v>779</v>
      </c>
      <c r="C10" s="577"/>
      <c r="D10" s="543"/>
      <c r="E10" s="543"/>
      <c r="F10" s="543"/>
      <c r="G10" s="543"/>
      <c r="H10" s="543"/>
      <c r="I10" s="543"/>
      <c r="J10" s="543"/>
      <c r="K10" s="543"/>
      <c r="L10" s="543"/>
      <c r="M10" s="543"/>
      <c r="N10" s="543"/>
      <c r="O10" s="543"/>
      <c r="P10" s="543"/>
      <c r="Q10" s="543"/>
      <c r="R10" s="543"/>
      <c r="S10" s="543"/>
      <c r="T10" s="543"/>
      <c r="U10" s="543"/>
      <c r="V10" s="553"/>
    </row>
    <row r="11" spans="1:22">
      <c r="A11" s="543">
        <v>1.3</v>
      </c>
      <c r="B11" s="577" t="s">
        <v>780</v>
      </c>
      <c r="C11" s="577"/>
      <c r="D11" s="543"/>
      <c r="E11" s="543"/>
      <c r="F11" s="543"/>
      <c r="G11" s="543"/>
      <c r="H11" s="543"/>
      <c r="I11" s="543"/>
      <c r="J11" s="543"/>
      <c r="K11" s="543"/>
      <c r="L11" s="543"/>
      <c r="M11" s="543"/>
      <c r="N11" s="543"/>
      <c r="O11" s="543"/>
      <c r="P11" s="543"/>
      <c r="Q11" s="543"/>
      <c r="R11" s="543"/>
      <c r="S11" s="543"/>
      <c r="T11" s="543"/>
      <c r="U11" s="543"/>
      <c r="V11" s="553"/>
    </row>
    <row r="12" spans="1:22">
      <c r="A12" s="543">
        <v>1.4</v>
      </c>
      <c r="B12" s="577" t="s">
        <v>781</v>
      </c>
      <c r="C12" s="577"/>
      <c r="D12" s="543"/>
      <c r="E12" s="543"/>
      <c r="F12" s="543"/>
      <c r="G12" s="543"/>
      <c r="H12" s="543"/>
      <c r="I12" s="543"/>
      <c r="J12" s="543"/>
      <c r="K12" s="543"/>
      <c r="L12" s="543"/>
      <c r="M12" s="543"/>
      <c r="N12" s="543"/>
      <c r="O12" s="543"/>
      <c r="P12" s="543"/>
      <c r="Q12" s="543"/>
      <c r="R12" s="543"/>
      <c r="S12" s="543"/>
      <c r="T12" s="543"/>
      <c r="U12" s="543"/>
      <c r="V12" s="553"/>
    </row>
    <row r="13" spans="1:22">
      <c r="A13" s="543">
        <v>1.5</v>
      </c>
      <c r="B13" s="577" t="s">
        <v>782</v>
      </c>
      <c r="C13" s="577">
        <v>59997559.4595</v>
      </c>
      <c r="D13" s="543">
        <v>44747589.178599998</v>
      </c>
      <c r="E13" s="543">
        <v>517425.55320000002</v>
      </c>
      <c r="F13" s="543">
        <v>0</v>
      </c>
      <c r="G13" s="543">
        <v>11835552.1076</v>
      </c>
      <c r="H13" s="543">
        <v>68049.37</v>
      </c>
      <c r="I13" s="543">
        <v>0</v>
      </c>
      <c r="J13" s="543">
        <v>0</v>
      </c>
      <c r="K13" s="543">
        <v>0</v>
      </c>
      <c r="L13" s="543">
        <v>3414418.1732999999</v>
      </c>
      <c r="M13" s="543">
        <v>161757.60999999999</v>
      </c>
      <c r="N13" s="543">
        <v>0</v>
      </c>
      <c r="O13" s="543">
        <v>570163.94440000004</v>
      </c>
      <c r="P13" s="543">
        <v>0</v>
      </c>
      <c r="Q13" s="543">
        <v>0</v>
      </c>
      <c r="R13" s="543">
        <v>0</v>
      </c>
      <c r="S13" s="543">
        <v>0</v>
      </c>
      <c r="T13" s="543">
        <v>0</v>
      </c>
      <c r="U13" s="543">
        <v>0</v>
      </c>
      <c r="V13" s="553"/>
    </row>
    <row r="14" spans="1:22">
      <c r="A14" s="543">
        <v>1.6</v>
      </c>
      <c r="B14" s="577" t="s">
        <v>783</v>
      </c>
      <c r="C14" s="577">
        <v>16781343.370499998</v>
      </c>
      <c r="D14" s="543">
        <v>12230168.103</v>
      </c>
      <c r="E14" s="543">
        <v>563665.70389999996</v>
      </c>
      <c r="F14" s="543">
        <v>0</v>
      </c>
      <c r="G14" s="543">
        <v>2452292.4975999999</v>
      </c>
      <c r="H14" s="543">
        <v>0</v>
      </c>
      <c r="I14" s="543">
        <v>0</v>
      </c>
      <c r="J14" s="543">
        <v>0</v>
      </c>
      <c r="K14" s="543">
        <v>0</v>
      </c>
      <c r="L14" s="543">
        <v>2098882.7699000002</v>
      </c>
      <c r="M14" s="543">
        <v>307496.31229999999</v>
      </c>
      <c r="N14" s="543">
        <v>9511.6200000000008</v>
      </c>
      <c r="O14" s="543">
        <v>0</v>
      </c>
      <c r="P14" s="543">
        <v>27734.318800000001</v>
      </c>
      <c r="Q14" s="543">
        <v>7978.3037999999997</v>
      </c>
      <c r="R14" s="543">
        <v>0</v>
      </c>
      <c r="S14" s="543">
        <v>0</v>
      </c>
      <c r="T14" s="543">
        <v>0</v>
      </c>
      <c r="U14" s="543">
        <v>376472.4019</v>
      </c>
      <c r="V14" s="553"/>
    </row>
    <row r="15" spans="1:22">
      <c r="A15" s="576">
        <v>2</v>
      </c>
      <c r="B15" s="554" t="s">
        <v>784</v>
      </c>
      <c r="C15" s="535">
        <f>SUM(C16:C21)</f>
        <v>7249180.8700000001</v>
      </c>
      <c r="D15" s="543">
        <f>SUM(D16:D21)</f>
        <v>7249180.8700000001</v>
      </c>
      <c r="E15" s="543">
        <f t="shared" ref="E15:U15" si="1">SUM(E16:E21)</f>
        <v>0</v>
      </c>
      <c r="F15" s="543">
        <f t="shared" si="1"/>
        <v>0</v>
      </c>
      <c r="G15" s="543">
        <f t="shared" si="1"/>
        <v>0</v>
      </c>
      <c r="H15" s="543">
        <f t="shared" si="1"/>
        <v>0</v>
      </c>
      <c r="I15" s="543">
        <f t="shared" si="1"/>
        <v>0</v>
      </c>
      <c r="J15" s="543">
        <f t="shared" si="1"/>
        <v>0</v>
      </c>
      <c r="K15" s="543">
        <f t="shared" si="1"/>
        <v>0</v>
      </c>
      <c r="L15" s="543">
        <f t="shared" si="1"/>
        <v>0</v>
      </c>
      <c r="M15" s="543">
        <f t="shared" si="1"/>
        <v>0</v>
      </c>
      <c r="N15" s="543">
        <f t="shared" si="1"/>
        <v>0</v>
      </c>
      <c r="O15" s="543">
        <f t="shared" si="1"/>
        <v>0</v>
      </c>
      <c r="P15" s="543">
        <f t="shared" si="1"/>
        <v>0</v>
      </c>
      <c r="Q15" s="543">
        <f t="shared" si="1"/>
        <v>0</v>
      </c>
      <c r="R15" s="543">
        <f t="shared" si="1"/>
        <v>0</v>
      </c>
      <c r="S15" s="543">
        <f t="shared" si="1"/>
        <v>0</v>
      </c>
      <c r="T15" s="543">
        <f t="shared" si="1"/>
        <v>0</v>
      </c>
      <c r="U15" s="543">
        <f t="shared" si="1"/>
        <v>0</v>
      </c>
      <c r="V15" s="553"/>
    </row>
    <row r="16" spans="1:22">
      <c r="A16" s="543">
        <v>2.1</v>
      </c>
      <c r="B16" s="577" t="s">
        <v>778</v>
      </c>
      <c r="C16" s="577"/>
      <c r="D16" s="543"/>
      <c r="E16" s="543"/>
      <c r="F16" s="543"/>
      <c r="G16" s="543"/>
      <c r="H16" s="543"/>
      <c r="I16" s="543"/>
      <c r="J16" s="543"/>
      <c r="K16" s="543"/>
      <c r="L16" s="543"/>
      <c r="M16" s="543"/>
      <c r="N16" s="543"/>
      <c r="O16" s="543"/>
      <c r="P16" s="543"/>
      <c r="Q16" s="543"/>
      <c r="R16" s="543"/>
      <c r="S16" s="543"/>
      <c r="T16" s="543"/>
      <c r="U16" s="543"/>
      <c r="V16" s="553"/>
    </row>
    <row r="17" spans="1:22">
      <c r="A17" s="543">
        <v>2.2000000000000002</v>
      </c>
      <c r="B17" s="577" t="s">
        <v>779</v>
      </c>
      <c r="C17" s="577">
        <v>7249180.8700000001</v>
      </c>
      <c r="D17" s="543">
        <v>7249180.8700000001</v>
      </c>
      <c r="E17" s="543"/>
      <c r="F17" s="543"/>
      <c r="G17" s="543"/>
      <c r="H17" s="543"/>
      <c r="I17" s="543"/>
      <c r="J17" s="543"/>
      <c r="K17" s="543"/>
      <c r="L17" s="543"/>
      <c r="M17" s="543"/>
      <c r="N17" s="543"/>
      <c r="O17" s="543"/>
      <c r="P17" s="543"/>
      <c r="Q17" s="543"/>
      <c r="R17" s="543"/>
      <c r="S17" s="543"/>
      <c r="T17" s="543"/>
      <c r="U17" s="543"/>
      <c r="V17" s="553"/>
    </row>
    <row r="18" spans="1:22">
      <c r="A18" s="543">
        <v>2.2999999999999998</v>
      </c>
      <c r="B18" s="577" t="s">
        <v>780</v>
      </c>
      <c r="C18" s="577"/>
      <c r="D18" s="543"/>
      <c r="E18" s="543"/>
      <c r="F18" s="543"/>
      <c r="G18" s="543"/>
      <c r="H18" s="543"/>
      <c r="I18" s="543"/>
      <c r="J18" s="543"/>
      <c r="K18" s="543"/>
      <c r="L18" s="543"/>
      <c r="M18" s="543"/>
      <c r="N18" s="543"/>
      <c r="O18" s="543"/>
      <c r="P18" s="543"/>
      <c r="Q18" s="543"/>
      <c r="R18" s="543"/>
      <c r="S18" s="543"/>
      <c r="T18" s="543"/>
      <c r="U18" s="543"/>
      <c r="V18" s="553"/>
    </row>
    <row r="19" spans="1:22">
      <c r="A19" s="543">
        <v>2.4</v>
      </c>
      <c r="B19" s="577" t="s">
        <v>781</v>
      </c>
      <c r="C19" s="577"/>
      <c r="D19" s="543"/>
      <c r="E19" s="543"/>
      <c r="F19" s="543"/>
      <c r="G19" s="543"/>
      <c r="H19" s="543"/>
      <c r="I19" s="543"/>
      <c r="J19" s="543"/>
      <c r="K19" s="543"/>
      <c r="L19" s="543"/>
      <c r="M19" s="543"/>
      <c r="N19" s="543"/>
      <c r="O19" s="543"/>
      <c r="P19" s="543"/>
      <c r="Q19" s="543"/>
      <c r="R19" s="543"/>
      <c r="S19" s="543"/>
      <c r="T19" s="543"/>
      <c r="U19" s="543"/>
      <c r="V19" s="553"/>
    </row>
    <row r="20" spans="1:22">
      <c r="A20" s="543">
        <v>2.5</v>
      </c>
      <c r="B20" s="577" t="s">
        <v>782</v>
      </c>
      <c r="C20" s="577"/>
      <c r="D20" s="543"/>
      <c r="E20" s="543"/>
      <c r="F20" s="543"/>
      <c r="G20" s="543"/>
      <c r="H20" s="543"/>
      <c r="I20" s="543"/>
      <c r="J20" s="543"/>
      <c r="K20" s="543"/>
      <c r="L20" s="543"/>
      <c r="M20" s="543"/>
      <c r="N20" s="543"/>
      <c r="O20" s="543"/>
      <c r="P20" s="543"/>
      <c r="Q20" s="543"/>
      <c r="R20" s="543"/>
      <c r="S20" s="543"/>
      <c r="T20" s="543"/>
      <c r="U20" s="543"/>
      <c r="V20" s="553"/>
    </row>
    <row r="21" spans="1:22">
      <c r="A21" s="543">
        <v>2.6</v>
      </c>
      <c r="B21" s="577" t="s">
        <v>783</v>
      </c>
      <c r="C21" s="577"/>
      <c r="D21" s="543"/>
      <c r="E21" s="543"/>
      <c r="F21" s="543"/>
      <c r="G21" s="543"/>
      <c r="H21" s="543"/>
      <c r="I21" s="543"/>
      <c r="J21" s="543"/>
      <c r="K21" s="543"/>
      <c r="L21" s="543"/>
      <c r="M21" s="543"/>
      <c r="N21" s="543"/>
      <c r="O21" s="543"/>
      <c r="P21" s="543"/>
      <c r="Q21" s="543"/>
      <c r="R21" s="543"/>
      <c r="S21" s="543"/>
      <c r="T21" s="543"/>
      <c r="U21" s="543"/>
      <c r="V21" s="553"/>
    </row>
    <row r="22" spans="1:22">
      <c r="A22" s="576">
        <v>3</v>
      </c>
      <c r="B22" s="535" t="s">
        <v>785</v>
      </c>
      <c r="C22" s="535">
        <f>SUM(C23:C28)</f>
        <v>34729282.374200001</v>
      </c>
      <c r="D22" s="543">
        <f>SUM(D23:D28)</f>
        <v>26929979.009500001</v>
      </c>
      <c r="E22" s="578">
        <f t="shared" ref="E22" si="2">SUM(E23:E28)</f>
        <v>0</v>
      </c>
      <c r="F22" s="578"/>
      <c r="G22" s="543">
        <f>SUM(G23:G28)</f>
        <v>316029.38</v>
      </c>
      <c r="H22" s="578"/>
      <c r="I22" s="578"/>
      <c r="J22" s="578"/>
      <c r="K22" s="578"/>
      <c r="L22" s="543">
        <f>SUM(L23:L28)</f>
        <v>0</v>
      </c>
      <c r="M22" s="578"/>
      <c r="N22" s="578"/>
      <c r="O22" s="578"/>
      <c r="P22" s="578"/>
      <c r="Q22" s="578"/>
      <c r="R22" s="578"/>
      <c r="S22" s="578"/>
      <c r="T22" s="578"/>
      <c r="U22" s="543">
        <f>SUM(U23:U28)</f>
        <v>0</v>
      </c>
      <c r="V22" s="553"/>
    </row>
    <row r="23" spans="1:22">
      <c r="A23" s="543">
        <v>3.1</v>
      </c>
      <c r="B23" s="577" t="s">
        <v>778</v>
      </c>
      <c r="C23" s="577"/>
      <c r="D23" s="543"/>
      <c r="E23" s="578"/>
      <c r="F23" s="578"/>
      <c r="G23" s="543"/>
      <c r="H23" s="578"/>
      <c r="I23" s="578"/>
      <c r="J23" s="578"/>
      <c r="K23" s="578"/>
      <c r="L23" s="543"/>
      <c r="M23" s="578"/>
      <c r="N23" s="578"/>
      <c r="O23" s="578"/>
      <c r="P23" s="578"/>
      <c r="Q23" s="578"/>
      <c r="R23" s="578"/>
      <c r="S23" s="578"/>
      <c r="T23" s="578"/>
      <c r="U23" s="543"/>
      <c r="V23" s="553"/>
    </row>
    <row r="24" spans="1:22">
      <c r="A24" s="543">
        <v>3.2</v>
      </c>
      <c r="B24" s="577" t="s">
        <v>779</v>
      </c>
      <c r="C24" s="577"/>
      <c r="D24" s="543"/>
      <c r="E24" s="578"/>
      <c r="F24" s="578"/>
      <c r="G24" s="543"/>
      <c r="H24" s="578"/>
      <c r="I24" s="578"/>
      <c r="J24" s="578"/>
      <c r="K24" s="578"/>
      <c r="L24" s="543"/>
      <c r="M24" s="578"/>
      <c r="N24" s="578"/>
      <c r="O24" s="578"/>
      <c r="P24" s="578"/>
      <c r="Q24" s="578"/>
      <c r="R24" s="578"/>
      <c r="S24" s="578"/>
      <c r="T24" s="578"/>
      <c r="U24" s="543"/>
      <c r="V24" s="553"/>
    </row>
    <row r="25" spans="1:22">
      <c r="A25" s="543">
        <v>3.3</v>
      </c>
      <c r="B25" s="577" t="s">
        <v>780</v>
      </c>
      <c r="C25" s="577">
        <v>23111381.484700002</v>
      </c>
      <c r="D25" s="848">
        <v>23111381.484700002</v>
      </c>
      <c r="E25" s="841"/>
      <c r="F25" s="841"/>
      <c r="G25" s="848"/>
      <c r="H25" s="841"/>
      <c r="I25" s="841"/>
      <c r="J25" s="841"/>
      <c r="K25" s="841"/>
      <c r="L25" s="848"/>
      <c r="M25" s="841"/>
      <c r="N25" s="841"/>
      <c r="O25" s="841"/>
      <c r="P25" s="841"/>
      <c r="Q25" s="841"/>
      <c r="R25" s="841"/>
      <c r="S25" s="841"/>
      <c r="T25" s="841"/>
      <c r="U25" s="848"/>
      <c r="V25" s="840"/>
    </row>
    <row r="26" spans="1:22">
      <c r="A26" s="543">
        <v>3.4</v>
      </c>
      <c r="B26" s="577" t="s">
        <v>781</v>
      </c>
      <c r="C26" s="577"/>
      <c r="D26" s="848"/>
      <c r="E26" s="841"/>
      <c r="F26" s="841"/>
      <c r="G26" s="848"/>
      <c r="H26" s="841"/>
      <c r="I26" s="841"/>
      <c r="J26" s="841"/>
      <c r="K26" s="841"/>
      <c r="L26" s="848"/>
      <c r="M26" s="841"/>
      <c r="N26" s="841"/>
      <c r="O26" s="841"/>
      <c r="P26" s="841"/>
      <c r="Q26" s="841"/>
      <c r="R26" s="841"/>
      <c r="S26" s="841"/>
      <c r="T26" s="841"/>
      <c r="U26" s="848"/>
      <c r="V26" s="840"/>
    </row>
    <row r="27" spans="1:22">
      <c r="A27" s="543">
        <v>3.5</v>
      </c>
      <c r="B27" s="577" t="s">
        <v>782</v>
      </c>
      <c r="C27" s="577">
        <v>11100430.661</v>
      </c>
      <c r="D27" s="848">
        <f>8555639.5599-4741742</f>
        <v>3813897.5599000007</v>
      </c>
      <c r="E27" s="841">
        <v>0</v>
      </c>
      <c r="F27" s="841">
        <v>0</v>
      </c>
      <c r="G27" s="848">
        <f>423029.38-257000</f>
        <v>166029.38</v>
      </c>
      <c r="H27" s="841"/>
      <c r="I27" s="841"/>
      <c r="J27" s="841"/>
      <c r="K27" s="841"/>
      <c r="L27" s="848"/>
      <c r="M27" s="841"/>
      <c r="N27" s="841"/>
      <c r="O27" s="841"/>
      <c r="P27" s="841"/>
      <c r="Q27" s="841"/>
      <c r="R27" s="841"/>
      <c r="S27" s="841"/>
      <c r="T27" s="841"/>
      <c r="U27" s="848"/>
      <c r="V27" s="840"/>
    </row>
    <row r="28" spans="1:22">
      <c r="A28" s="543">
        <v>3.6</v>
      </c>
      <c r="B28" s="577" t="s">
        <v>783</v>
      </c>
      <c r="C28" s="577">
        <v>517470.22850000003</v>
      </c>
      <c r="D28" s="848">
        <f>225270.9649-220571</f>
        <v>4699.9648999999918</v>
      </c>
      <c r="E28" s="841"/>
      <c r="F28" s="841"/>
      <c r="G28" s="848">
        <v>150000</v>
      </c>
      <c r="H28" s="841"/>
      <c r="I28" s="841"/>
      <c r="J28" s="841"/>
      <c r="K28" s="841"/>
      <c r="L28" s="848"/>
      <c r="M28" s="841"/>
      <c r="N28" s="841"/>
      <c r="O28" s="841"/>
      <c r="P28" s="841"/>
      <c r="Q28" s="841"/>
      <c r="R28" s="841"/>
      <c r="S28" s="841"/>
      <c r="T28" s="841"/>
      <c r="U28" s="848"/>
      <c r="V28" s="840"/>
    </row>
    <row r="29" spans="1:22">
      <c r="D29" s="839"/>
      <c r="E29" s="839"/>
      <c r="F29" s="839"/>
      <c r="G29" s="839"/>
      <c r="H29" s="839"/>
      <c r="I29" s="839"/>
      <c r="J29" s="839"/>
      <c r="K29" s="839"/>
      <c r="L29" s="839"/>
      <c r="M29" s="839"/>
      <c r="N29" s="839"/>
      <c r="O29" s="839"/>
      <c r="P29" s="839"/>
      <c r="Q29" s="839"/>
      <c r="R29" s="839"/>
      <c r="S29" s="839"/>
      <c r="T29" s="839"/>
      <c r="U29" s="839"/>
      <c r="V29" s="839"/>
    </row>
    <row r="30" spans="1:22">
      <c r="D30" s="839"/>
      <c r="E30" s="839"/>
      <c r="F30" s="839"/>
      <c r="G30" s="839"/>
      <c r="H30" s="839"/>
      <c r="I30" s="839"/>
      <c r="J30" s="839"/>
      <c r="K30" s="839"/>
      <c r="L30" s="839"/>
      <c r="M30" s="839"/>
      <c r="N30" s="839"/>
      <c r="O30" s="839"/>
      <c r="P30" s="839"/>
      <c r="Q30" s="839"/>
      <c r="R30" s="839"/>
      <c r="S30" s="839"/>
      <c r="T30" s="839"/>
      <c r="U30" s="839"/>
      <c r="V30" s="839"/>
    </row>
  </sheetData>
  <mergeCells count="6">
    <mergeCell ref="A5:B7"/>
    <mergeCell ref="C5:U5"/>
    <mergeCell ref="C6:C7"/>
    <mergeCell ref="D6:F6"/>
    <mergeCell ref="G6:K6"/>
    <mergeCell ref="M6:U6"/>
  </mergeCells>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2"/>
  <sheetViews>
    <sheetView showGridLines="0" topLeftCell="L1" zoomScale="85" zoomScaleNormal="85" workbookViewId="0">
      <selection activeCell="C8" sqref="C8:T22"/>
    </sheetView>
  </sheetViews>
  <sheetFormatPr defaultColWidth="9.140625" defaultRowHeight="12.75"/>
  <cols>
    <col min="1" max="1" width="11.85546875" style="528" bestFit="1" customWidth="1"/>
    <col min="2" max="2" width="90.28515625" style="528" bestFit="1" customWidth="1"/>
    <col min="3" max="3" width="20.140625" style="528" customWidth="1"/>
    <col min="4" max="4" width="22.28515625" style="528" customWidth="1"/>
    <col min="5" max="5" width="17.140625" style="528" customWidth="1"/>
    <col min="6" max="7" width="22.28515625" style="528" customWidth="1"/>
    <col min="8" max="8" width="17.140625" style="528" customWidth="1"/>
    <col min="9" max="14" width="22.28515625" style="528" customWidth="1"/>
    <col min="15" max="15" width="23.28515625" style="528" bestFit="1" customWidth="1"/>
    <col min="16" max="16" width="21.7109375" style="528" bestFit="1" customWidth="1"/>
    <col min="17" max="19" width="19" style="528" bestFit="1" customWidth="1"/>
    <col min="20" max="20" width="15.42578125" style="528" customWidth="1"/>
    <col min="21" max="21" width="20" style="528" customWidth="1"/>
    <col min="22" max="16384" width="9.140625" style="528"/>
  </cols>
  <sheetData>
    <row r="1" spans="1:21">
      <c r="A1" s="527" t="s">
        <v>188</v>
      </c>
    </row>
    <row r="2" spans="1:21">
      <c r="A2" s="529" t="s">
        <v>189</v>
      </c>
    </row>
    <row r="3" spans="1:21">
      <c r="A3" s="530" t="s">
        <v>786</v>
      </c>
      <c r="B3" s="531">
        <f>'1. key ratios'!B2</f>
        <v>44377</v>
      </c>
      <c r="C3" s="531"/>
    </row>
    <row r="4" spans="1:21">
      <c r="A4" s="530"/>
      <c r="B4" s="531"/>
      <c r="C4" s="531"/>
    </row>
    <row r="5" spans="1:21" s="551" customFormat="1" ht="13.5" customHeight="1">
      <c r="A5" s="740" t="s">
        <v>787</v>
      </c>
      <c r="B5" s="741"/>
      <c r="C5" s="746" t="s">
        <v>788</v>
      </c>
      <c r="D5" s="747"/>
      <c r="E5" s="747"/>
      <c r="F5" s="747"/>
      <c r="G5" s="747"/>
      <c r="H5" s="747"/>
      <c r="I5" s="747"/>
      <c r="J5" s="747"/>
      <c r="K5" s="747"/>
      <c r="L5" s="747"/>
      <c r="M5" s="747"/>
      <c r="N5" s="747"/>
      <c r="O5" s="747"/>
      <c r="P5" s="747"/>
      <c r="Q5" s="747"/>
      <c r="R5" s="747"/>
      <c r="S5" s="747"/>
      <c r="T5" s="748"/>
      <c r="U5" s="653"/>
    </row>
    <row r="6" spans="1:21" s="551" customFormat="1">
      <c r="A6" s="742"/>
      <c r="B6" s="743"/>
      <c r="C6" s="726" t="s">
        <v>68</v>
      </c>
      <c r="D6" s="746" t="s">
        <v>789</v>
      </c>
      <c r="E6" s="747"/>
      <c r="F6" s="748"/>
      <c r="G6" s="746" t="s">
        <v>790</v>
      </c>
      <c r="H6" s="747"/>
      <c r="I6" s="747"/>
      <c r="J6" s="747"/>
      <c r="K6" s="748"/>
      <c r="L6" s="749" t="s">
        <v>791</v>
      </c>
      <c r="M6" s="750"/>
      <c r="N6" s="750"/>
      <c r="O6" s="750"/>
      <c r="P6" s="750"/>
      <c r="Q6" s="750"/>
      <c r="R6" s="750"/>
      <c r="S6" s="750"/>
      <c r="T6" s="751"/>
      <c r="U6" s="648"/>
    </row>
    <row r="7" spans="1:21" s="551" customFormat="1" ht="25.5">
      <c r="A7" s="744"/>
      <c r="B7" s="745"/>
      <c r="C7" s="726"/>
      <c r="E7" s="593" t="s">
        <v>765</v>
      </c>
      <c r="F7" s="652" t="s">
        <v>766</v>
      </c>
      <c r="H7" s="593" t="s">
        <v>765</v>
      </c>
      <c r="I7" s="652" t="s">
        <v>792</v>
      </c>
      <c r="J7" s="652" t="s">
        <v>767</v>
      </c>
      <c r="K7" s="652" t="s">
        <v>768</v>
      </c>
      <c r="L7" s="654"/>
      <c r="M7" s="593" t="s">
        <v>769</v>
      </c>
      <c r="N7" s="652" t="s">
        <v>767</v>
      </c>
      <c r="O7" s="652" t="s">
        <v>770</v>
      </c>
      <c r="P7" s="652" t="s">
        <v>771</v>
      </c>
      <c r="Q7" s="652" t="s">
        <v>772</v>
      </c>
      <c r="R7" s="652" t="s">
        <v>773</v>
      </c>
      <c r="S7" s="652" t="s">
        <v>774</v>
      </c>
      <c r="T7" s="655" t="s">
        <v>775</v>
      </c>
      <c r="U7" s="653"/>
    </row>
    <row r="8" spans="1:21">
      <c r="A8" s="579">
        <v>1</v>
      </c>
      <c r="B8" s="568" t="s">
        <v>777</v>
      </c>
      <c r="C8" s="568">
        <v>76778902.829999998</v>
      </c>
      <c r="D8" s="543">
        <v>56977757.281599998</v>
      </c>
      <c r="E8" s="543">
        <v>1081091.2571</v>
      </c>
      <c r="F8" s="543">
        <v>0</v>
      </c>
      <c r="G8" s="543">
        <v>14287844.6052</v>
      </c>
      <c r="H8" s="543">
        <v>68049.37</v>
      </c>
      <c r="I8" s="543">
        <v>0</v>
      </c>
      <c r="J8" s="543">
        <v>0</v>
      </c>
      <c r="K8" s="543">
        <v>0</v>
      </c>
      <c r="L8" s="543">
        <v>5513300.9431999996</v>
      </c>
      <c r="M8" s="543">
        <v>469253.92229999998</v>
      </c>
      <c r="N8" s="543">
        <v>9511.6200000000008</v>
      </c>
      <c r="O8" s="543">
        <v>570163.94440000004</v>
      </c>
      <c r="P8" s="543">
        <v>27734.318800000001</v>
      </c>
      <c r="Q8" s="543">
        <v>7978.3037999999997</v>
      </c>
      <c r="R8" s="543">
        <v>0</v>
      </c>
      <c r="S8" s="543">
        <v>0</v>
      </c>
      <c r="T8" s="543">
        <v>0</v>
      </c>
      <c r="U8" s="553"/>
    </row>
    <row r="9" spans="1:21">
      <c r="A9" s="577">
        <v>1.1000000000000001</v>
      </c>
      <c r="B9" s="577" t="s">
        <v>793</v>
      </c>
      <c r="C9" s="577">
        <v>73574225.380799994</v>
      </c>
      <c r="D9" s="543">
        <v>53826752.024999999</v>
      </c>
      <c r="E9" s="543">
        <v>1077978.5196</v>
      </c>
      <c r="F9" s="543">
        <v>0</v>
      </c>
      <c r="G9" s="543">
        <v>14281520.825200001</v>
      </c>
      <c r="H9" s="543">
        <v>68049.37</v>
      </c>
      <c r="I9" s="543">
        <v>0</v>
      </c>
      <c r="J9" s="543">
        <v>0</v>
      </c>
      <c r="K9" s="543">
        <v>0</v>
      </c>
      <c r="L9" s="543">
        <v>5465952.5306000002</v>
      </c>
      <c r="M9" s="543">
        <v>469253.92229999998</v>
      </c>
      <c r="N9" s="543">
        <v>0</v>
      </c>
      <c r="O9" s="543">
        <v>570163.94440000004</v>
      </c>
      <c r="P9" s="543">
        <v>0</v>
      </c>
      <c r="Q9" s="543">
        <v>0</v>
      </c>
      <c r="R9" s="543">
        <v>0</v>
      </c>
      <c r="S9" s="543">
        <v>0</v>
      </c>
      <c r="T9" s="543">
        <v>0</v>
      </c>
      <c r="U9" s="553"/>
    </row>
    <row r="10" spans="1:21">
      <c r="A10" s="580" t="s">
        <v>253</v>
      </c>
      <c r="B10" s="580" t="s">
        <v>794</v>
      </c>
      <c r="C10" s="580">
        <v>73574225.380799994</v>
      </c>
      <c r="D10" s="543">
        <v>53826752.024999999</v>
      </c>
      <c r="E10" s="543">
        <v>1077978.5196</v>
      </c>
      <c r="F10" s="543">
        <v>0</v>
      </c>
      <c r="G10" s="543">
        <v>14281520.825200001</v>
      </c>
      <c r="H10" s="543">
        <v>68049.37</v>
      </c>
      <c r="I10" s="543">
        <v>0</v>
      </c>
      <c r="J10" s="543">
        <v>0</v>
      </c>
      <c r="K10" s="543">
        <v>0</v>
      </c>
      <c r="L10" s="543">
        <v>5465952.5306000002</v>
      </c>
      <c r="M10" s="543">
        <v>469253.92229999998</v>
      </c>
      <c r="N10" s="543">
        <v>0</v>
      </c>
      <c r="O10" s="543">
        <v>570163.94440000004</v>
      </c>
      <c r="P10" s="543">
        <v>0</v>
      </c>
      <c r="Q10" s="543">
        <v>0</v>
      </c>
      <c r="R10" s="543">
        <v>0</v>
      </c>
      <c r="S10" s="543">
        <v>0</v>
      </c>
      <c r="T10" s="543">
        <v>0</v>
      </c>
      <c r="U10" s="553"/>
    </row>
    <row r="11" spans="1:21">
      <c r="A11" s="581" t="s">
        <v>795</v>
      </c>
      <c r="B11" s="582" t="s">
        <v>796</v>
      </c>
      <c r="C11" s="582">
        <v>35627253.994000003</v>
      </c>
      <c r="D11" s="543">
        <v>23050207.672600001</v>
      </c>
      <c r="E11" s="543">
        <v>1077978.5196</v>
      </c>
      <c r="F11" s="543">
        <v>0</v>
      </c>
      <c r="G11" s="543">
        <v>9140893.2722999994</v>
      </c>
      <c r="H11" s="543">
        <v>0</v>
      </c>
      <c r="I11" s="543">
        <v>0</v>
      </c>
      <c r="J11" s="543">
        <v>0</v>
      </c>
      <c r="K11" s="543">
        <v>0</v>
      </c>
      <c r="L11" s="543">
        <v>3436153.0490999999</v>
      </c>
      <c r="M11" s="543">
        <v>469253.92229999998</v>
      </c>
      <c r="N11" s="543">
        <v>0</v>
      </c>
      <c r="O11" s="543">
        <v>370523.33740000002</v>
      </c>
      <c r="P11" s="543">
        <v>0</v>
      </c>
      <c r="Q11" s="543">
        <v>0</v>
      </c>
      <c r="R11" s="543">
        <v>0</v>
      </c>
      <c r="S11" s="543">
        <v>0</v>
      </c>
      <c r="T11" s="543">
        <v>0</v>
      </c>
      <c r="U11" s="553"/>
    </row>
    <row r="12" spans="1:21">
      <c r="A12" s="581" t="s">
        <v>797</v>
      </c>
      <c r="B12" s="582" t="s">
        <v>798</v>
      </c>
      <c r="C12" s="582">
        <v>21545838.620099999</v>
      </c>
      <c r="D12" s="543">
        <v>16505192.7006</v>
      </c>
      <c r="E12" s="543">
        <v>0</v>
      </c>
      <c r="F12" s="543">
        <v>0</v>
      </c>
      <c r="G12" s="543">
        <v>4352514.9433000004</v>
      </c>
      <c r="H12" s="543">
        <v>68049.37</v>
      </c>
      <c r="I12" s="543">
        <v>0</v>
      </c>
      <c r="J12" s="543">
        <v>0</v>
      </c>
      <c r="K12" s="543">
        <v>0</v>
      </c>
      <c r="L12" s="543">
        <v>688130.97620000003</v>
      </c>
      <c r="M12" s="543">
        <v>0</v>
      </c>
      <c r="N12" s="543">
        <v>0</v>
      </c>
      <c r="O12" s="543">
        <v>65648.659100000004</v>
      </c>
      <c r="P12" s="543">
        <v>0</v>
      </c>
      <c r="Q12" s="543">
        <v>0</v>
      </c>
      <c r="R12" s="543">
        <v>0</v>
      </c>
      <c r="S12" s="543">
        <v>0</v>
      </c>
      <c r="T12" s="543">
        <v>0</v>
      </c>
      <c r="U12" s="553"/>
    </row>
    <row r="13" spans="1:21">
      <c r="A13" s="581" t="s">
        <v>799</v>
      </c>
      <c r="B13" s="582" t="s">
        <v>800</v>
      </c>
      <c r="C13" s="582">
        <v>12293690.903200001</v>
      </c>
      <c r="D13" s="543">
        <v>11460987.530300001</v>
      </c>
      <c r="E13" s="543">
        <v>0</v>
      </c>
      <c r="F13" s="543">
        <v>0</v>
      </c>
      <c r="G13" s="543">
        <v>566293.18000000005</v>
      </c>
      <c r="H13" s="543">
        <v>0</v>
      </c>
      <c r="I13" s="543">
        <v>0</v>
      </c>
      <c r="J13" s="543">
        <v>0</v>
      </c>
      <c r="K13" s="543">
        <v>0</v>
      </c>
      <c r="L13" s="543">
        <v>266410.19290000002</v>
      </c>
      <c r="M13" s="543">
        <v>0</v>
      </c>
      <c r="N13" s="543">
        <v>0</v>
      </c>
      <c r="O13" s="543">
        <v>113799.4955</v>
      </c>
      <c r="P13" s="543">
        <v>0</v>
      </c>
      <c r="Q13" s="543">
        <v>0</v>
      </c>
      <c r="R13" s="543">
        <v>0</v>
      </c>
      <c r="S13" s="543">
        <v>0</v>
      </c>
      <c r="T13" s="543">
        <v>0</v>
      </c>
      <c r="U13" s="553"/>
    </row>
    <row r="14" spans="1:21">
      <c r="A14" s="581" t="s">
        <v>801</v>
      </c>
      <c r="B14" s="582" t="s">
        <v>802</v>
      </c>
      <c r="C14" s="582">
        <v>4107441.8635</v>
      </c>
      <c r="D14" s="543">
        <v>2810364.1214999999</v>
      </c>
      <c r="E14" s="543">
        <v>0</v>
      </c>
      <c r="F14" s="543">
        <v>0</v>
      </c>
      <c r="G14" s="543">
        <v>221819.4296</v>
      </c>
      <c r="H14" s="543">
        <v>0</v>
      </c>
      <c r="I14" s="543">
        <v>0</v>
      </c>
      <c r="J14" s="543">
        <v>0</v>
      </c>
      <c r="K14" s="543">
        <v>0</v>
      </c>
      <c r="L14" s="543">
        <v>1075258.3123999999</v>
      </c>
      <c r="M14" s="543">
        <v>0</v>
      </c>
      <c r="N14" s="543">
        <v>0</v>
      </c>
      <c r="O14" s="543">
        <v>20192.452399999998</v>
      </c>
      <c r="P14" s="543">
        <v>0</v>
      </c>
      <c r="Q14" s="543">
        <v>0</v>
      </c>
      <c r="R14" s="543">
        <v>0</v>
      </c>
      <c r="S14" s="543">
        <v>0</v>
      </c>
      <c r="T14" s="543">
        <v>0</v>
      </c>
      <c r="U14" s="553"/>
    </row>
    <row r="15" spans="1:21">
      <c r="A15" s="583">
        <v>1.2</v>
      </c>
      <c r="B15" s="584" t="s">
        <v>803</v>
      </c>
      <c r="C15" s="584">
        <v>4587605.3826000001</v>
      </c>
      <c r="D15" s="543">
        <v>1076535.0042999999</v>
      </c>
      <c r="E15" s="543">
        <v>21559.566599999998</v>
      </c>
      <c r="F15" s="543">
        <v>0</v>
      </c>
      <c r="G15" s="543">
        <v>1428152.1247</v>
      </c>
      <c r="H15" s="543">
        <v>6804.94</v>
      </c>
      <c r="I15" s="543">
        <v>0</v>
      </c>
      <c r="J15" s="543">
        <v>0</v>
      </c>
      <c r="K15" s="543">
        <v>0</v>
      </c>
      <c r="L15" s="543">
        <v>2082918.2535999999</v>
      </c>
      <c r="M15" s="543">
        <v>228658.217</v>
      </c>
      <c r="N15" s="543">
        <v>0</v>
      </c>
      <c r="O15" s="543">
        <v>285082.06699999998</v>
      </c>
      <c r="P15" s="543">
        <v>0</v>
      </c>
      <c r="Q15" s="543">
        <v>0</v>
      </c>
      <c r="R15" s="543">
        <v>0</v>
      </c>
      <c r="S15" s="543">
        <v>0</v>
      </c>
      <c r="T15" s="543">
        <v>0</v>
      </c>
      <c r="U15" s="553"/>
    </row>
    <row r="16" spans="1:21">
      <c r="A16" s="585">
        <v>1.3</v>
      </c>
      <c r="B16" s="584" t="s">
        <v>804</v>
      </c>
      <c r="C16" s="586"/>
      <c r="D16" s="586"/>
      <c r="E16" s="586"/>
      <c r="F16" s="586"/>
      <c r="G16" s="586"/>
      <c r="H16" s="586"/>
      <c r="I16" s="586"/>
      <c r="J16" s="586"/>
      <c r="K16" s="586"/>
      <c r="L16" s="586"/>
      <c r="M16" s="586"/>
      <c r="N16" s="586"/>
      <c r="O16" s="586"/>
      <c r="P16" s="586"/>
      <c r="Q16" s="586"/>
      <c r="R16" s="586"/>
      <c r="S16" s="586"/>
      <c r="T16" s="586"/>
      <c r="U16" s="553"/>
    </row>
    <row r="17" spans="1:21" s="551" customFormat="1" ht="25.5">
      <c r="A17" s="587" t="s">
        <v>805</v>
      </c>
      <c r="B17" s="588" t="s">
        <v>806</v>
      </c>
      <c r="C17" s="588">
        <v>73035874.270799994</v>
      </c>
      <c r="D17" s="544">
        <v>53511434.674999997</v>
      </c>
      <c r="E17" s="544">
        <v>1077978.5196</v>
      </c>
      <c r="F17" s="544">
        <v>0</v>
      </c>
      <c r="G17" s="544">
        <v>14281520.825200001</v>
      </c>
      <c r="H17" s="544">
        <v>68049.37</v>
      </c>
      <c r="I17" s="544">
        <v>0</v>
      </c>
      <c r="J17" s="544">
        <v>0</v>
      </c>
      <c r="K17" s="544">
        <v>0</v>
      </c>
      <c r="L17" s="544">
        <v>5242918.7706000004</v>
      </c>
      <c r="M17" s="544">
        <v>469253.92229999998</v>
      </c>
      <c r="N17" s="544">
        <v>0</v>
      </c>
      <c r="O17" s="544">
        <v>570163.94440000004</v>
      </c>
      <c r="P17" s="544">
        <v>0</v>
      </c>
      <c r="Q17" s="544">
        <v>0</v>
      </c>
      <c r="R17" s="544">
        <v>0</v>
      </c>
      <c r="S17" s="544">
        <v>0</v>
      </c>
      <c r="T17" s="544">
        <v>0</v>
      </c>
      <c r="U17" s="557"/>
    </row>
    <row r="18" spans="1:21" s="551" customFormat="1" ht="25.5">
      <c r="A18" s="589" t="s">
        <v>807</v>
      </c>
      <c r="B18" s="589" t="s">
        <v>808</v>
      </c>
      <c r="C18" s="589">
        <v>73035874.270799994</v>
      </c>
      <c r="D18" s="544">
        <v>53511434.674999997</v>
      </c>
      <c r="E18" s="544">
        <v>1077978.5196</v>
      </c>
      <c r="F18" s="544">
        <v>0</v>
      </c>
      <c r="G18" s="544">
        <v>14281520.825200001</v>
      </c>
      <c r="H18" s="544">
        <v>68049.37</v>
      </c>
      <c r="I18" s="544">
        <v>0</v>
      </c>
      <c r="J18" s="544">
        <v>0</v>
      </c>
      <c r="K18" s="544">
        <v>0</v>
      </c>
      <c r="L18" s="544">
        <v>5242918.7706000004</v>
      </c>
      <c r="M18" s="544">
        <v>469253.92229999998</v>
      </c>
      <c r="N18" s="544">
        <v>0</v>
      </c>
      <c r="O18" s="544">
        <v>570163.94440000004</v>
      </c>
      <c r="P18" s="544">
        <v>0</v>
      </c>
      <c r="Q18" s="544">
        <v>0</v>
      </c>
      <c r="R18" s="544">
        <v>0</v>
      </c>
      <c r="S18" s="544">
        <v>0</v>
      </c>
      <c r="T18" s="544">
        <v>0</v>
      </c>
      <c r="U18" s="557"/>
    </row>
    <row r="19" spans="1:21" s="551" customFormat="1">
      <c r="A19" s="587" t="s">
        <v>809</v>
      </c>
      <c r="B19" s="590" t="s">
        <v>810</v>
      </c>
      <c r="C19" s="590">
        <v>98851669.963499993</v>
      </c>
      <c r="D19" s="544">
        <v>56072559.495800003</v>
      </c>
      <c r="E19" s="544">
        <v>2346658.4533000002</v>
      </c>
      <c r="F19" s="544">
        <v>0</v>
      </c>
      <c r="G19" s="544">
        <v>25002667.9659</v>
      </c>
      <c r="H19" s="544">
        <v>143950.63</v>
      </c>
      <c r="I19" s="544">
        <v>0</v>
      </c>
      <c r="J19" s="544">
        <v>0</v>
      </c>
      <c r="K19" s="544">
        <v>0</v>
      </c>
      <c r="L19" s="544">
        <v>11942020.391899999</v>
      </c>
      <c r="M19" s="544">
        <v>1040152.1161</v>
      </c>
      <c r="N19" s="544">
        <v>0</v>
      </c>
      <c r="O19" s="544">
        <v>2182457.355</v>
      </c>
      <c r="P19" s="544">
        <v>0</v>
      </c>
      <c r="Q19" s="544">
        <v>0</v>
      </c>
      <c r="R19" s="544">
        <v>0</v>
      </c>
      <c r="S19" s="544">
        <v>0</v>
      </c>
      <c r="T19" s="544">
        <v>0</v>
      </c>
      <c r="U19" s="557"/>
    </row>
    <row r="20" spans="1:21" s="551" customFormat="1">
      <c r="A20" s="589" t="s">
        <v>811</v>
      </c>
      <c r="B20" s="589" t="s">
        <v>812</v>
      </c>
      <c r="C20" s="589">
        <v>98851669.963499993</v>
      </c>
      <c r="D20" s="544">
        <v>56072559.495800003</v>
      </c>
      <c r="E20" s="544">
        <v>2346658.4533000002</v>
      </c>
      <c r="F20" s="544">
        <v>0</v>
      </c>
      <c r="G20" s="544">
        <v>25002667.9659</v>
      </c>
      <c r="H20" s="544">
        <v>143950.63</v>
      </c>
      <c r="I20" s="544">
        <v>0</v>
      </c>
      <c r="J20" s="544">
        <v>0</v>
      </c>
      <c r="K20" s="544">
        <v>0</v>
      </c>
      <c r="L20" s="544">
        <v>11942020.391899999</v>
      </c>
      <c r="M20" s="544">
        <v>1040152.1161</v>
      </c>
      <c r="N20" s="544">
        <v>0</v>
      </c>
      <c r="O20" s="544">
        <v>2182457.355</v>
      </c>
      <c r="P20" s="544">
        <v>0</v>
      </c>
      <c r="Q20" s="544">
        <v>0</v>
      </c>
      <c r="R20" s="544">
        <v>0</v>
      </c>
      <c r="S20" s="544">
        <v>0</v>
      </c>
      <c r="T20" s="544">
        <v>0</v>
      </c>
      <c r="U20" s="557"/>
    </row>
    <row r="21" spans="1:21" s="551" customFormat="1">
      <c r="A21" s="591">
        <v>1.4</v>
      </c>
      <c r="B21" s="634" t="s">
        <v>945</v>
      </c>
      <c r="C21" s="634"/>
      <c r="D21" s="544"/>
      <c r="E21" s="544"/>
      <c r="F21" s="544"/>
      <c r="G21" s="544"/>
      <c r="H21" s="544"/>
      <c r="I21" s="544"/>
      <c r="J21" s="544"/>
      <c r="K21" s="544"/>
      <c r="L21" s="544"/>
      <c r="M21" s="544"/>
      <c r="N21" s="544"/>
      <c r="O21" s="544"/>
      <c r="P21" s="544"/>
      <c r="Q21" s="544"/>
      <c r="R21" s="544"/>
      <c r="S21" s="544"/>
      <c r="T21" s="544"/>
      <c r="U21" s="557"/>
    </row>
    <row r="22" spans="1:21" s="551" customFormat="1">
      <c r="A22" s="591">
        <v>1.5</v>
      </c>
      <c r="B22" s="634" t="s">
        <v>946</v>
      </c>
      <c r="C22" s="634"/>
      <c r="D22" s="544"/>
      <c r="E22" s="544"/>
      <c r="F22" s="544"/>
      <c r="G22" s="544"/>
      <c r="H22" s="544"/>
      <c r="I22" s="544"/>
      <c r="J22" s="544"/>
      <c r="K22" s="544"/>
      <c r="L22" s="544"/>
      <c r="M22" s="544"/>
      <c r="N22" s="544"/>
      <c r="O22" s="544"/>
      <c r="P22" s="544"/>
      <c r="Q22" s="544"/>
      <c r="R22" s="544"/>
      <c r="S22" s="544"/>
      <c r="T22" s="544"/>
      <c r="U22" s="557"/>
    </row>
  </sheetData>
  <mergeCells count="6">
    <mergeCell ref="A5:B7"/>
    <mergeCell ref="D6:F6"/>
    <mergeCell ref="G6:K6"/>
    <mergeCell ref="L6:T6"/>
    <mergeCell ref="C6:C7"/>
    <mergeCell ref="C5:T5"/>
  </mergeCells>
  <conditionalFormatting sqref="A5">
    <cfRule type="duplicateValues" dxfId="8" priority="1"/>
    <cfRule type="duplicateValues" dxfId="7" priority="2"/>
  </conditionalFormatting>
  <conditionalFormatting sqref="A5">
    <cfRule type="duplicateValues" dxfId="6" priority="3"/>
  </conditionalFormatting>
  <pageMargins left="0.7" right="0.7" top="0.75" bottom="0.75" header="0.3" footer="0.3"/>
  <pageSetup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6"/>
  <sheetViews>
    <sheetView showGridLines="0" topLeftCell="C7" zoomScale="85" zoomScaleNormal="85" workbookViewId="0">
      <selection activeCell="C33" sqref="C33:O34"/>
    </sheetView>
  </sheetViews>
  <sheetFormatPr defaultColWidth="9.140625" defaultRowHeight="12.75"/>
  <cols>
    <col min="1" max="1" width="11.85546875" style="528" bestFit="1" customWidth="1"/>
    <col min="2" max="2" width="93.42578125" style="528" customWidth="1"/>
    <col min="3" max="3" width="30.5703125" style="528" customWidth="1"/>
    <col min="4" max="4" width="14.7109375" style="528" bestFit="1" customWidth="1"/>
    <col min="5" max="5" width="13.7109375" style="528" bestFit="1" customWidth="1"/>
    <col min="6" max="6" width="17.85546875" style="597" bestFit="1" customWidth="1"/>
    <col min="7" max="7" width="7.140625" style="597" bestFit="1" customWidth="1"/>
    <col min="8" max="8" width="8.28515625" style="528" bestFit="1" customWidth="1"/>
    <col min="9" max="9" width="8.28515625" style="528" customWidth="1"/>
    <col min="10" max="10" width="14.7109375" style="597" bestFit="1" customWidth="1"/>
    <col min="11" max="11" width="13.7109375" style="597" bestFit="1" customWidth="1"/>
    <col min="12" max="12" width="17.85546875" style="597" bestFit="1" customWidth="1"/>
    <col min="13" max="13" width="7.140625" style="597" bestFit="1" customWidth="1"/>
    <col min="14" max="14" width="8.28515625" style="597" bestFit="1" customWidth="1"/>
    <col min="15" max="15" width="18.85546875" style="528" bestFit="1" customWidth="1"/>
    <col min="16" max="16384" width="9.140625" style="528"/>
  </cols>
  <sheetData>
    <row r="1" spans="1:15">
      <c r="A1" s="527" t="s">
        <v>188</v>
      </c>
      <c r="F1" s="528"/>
      <c r="G1" s="528"/>
      <c r="J1" s="528"/>
      <c r="K1" s="528"/>
      <c r="L1" s="528"/>
      <c r="M1" s="528"/>
      <c r="N1" s="528"/>
    </row>
    <row r="2" spans="1:15">
      <c r="A2" s="529" t="s">
        <v>189</v>
      </c>
      <c r="F2" s="528"/>
      <c r="G2" s="528"/>
      <c r="J2" s="528"/>
      <c r="K2" s="528"/>
      <c r="L2" s="528"/>
      <c r="M2" s="528"/>
      <c r="N2" s="528"/>
    </row>
    <row r="3" spans="1:15">
      <c r="A3" s="530" t="s">
        <v>815</v>
      </c>
      <c r="B3" s="531">
        <f>'1. key ratios'!B2</f>
        <v>44377</v>
      </c>
      <c r="F3" s="528"/>
      <c r="G3" s="528"/>
      <c r="J3" s="528"/>
      <c r="K3" s="528"/>
      <c r="L3" s="528"/>
      <c r="M3" s="528"/>
      <c r="N3" s="528"/>
    </row>
    <row r="4" spans="1:15">
      <c r="F4" s="528"/>
      <c r="G4" s="528"/>
      <c r="J4" s="528"/>
      <c r="K4" s="528"/>
      <c r="L4" s="528"/>
      <c r="M4" s="528"/>
      <c r="N4" s="528"/>
    </row>
    <row r="5" spans="1:15" ht="37.5" customHeight="1">
      <c r="A5" s="706" t="s">
        <v>816</v>
      </c>
      <c r="B5" s="707"/>
      <c r="C5" s="752" t="s">
        <v>817</v>
      </c>
      <c r="D5" s="753"/>
      <c r="E5" s="753"/>
      <c r="F5" s="753"/>
      <c r="G5" s="753"/>
      <c r="H5" s="754"/>
      <c r="I5" s="755" t="s">
        <v>818</v>
      </c>
      <c r="J5" s="756"/>
      <c r="K5" s="756"/>
      <c r="L5" s="756"/>
      <c r="M5" s="756"/>
      <c r="N5" s="757"/>
      <c r="O5" s="758" t="s">
        <v>688</v>
      </c>
    </row>
    <row r="6" spans="1:15" ht="39.6" customHeight="1">
      <c r="A6" s="710"/>
      <c r="B6" s="711"/>
      <c r="C6" s="592"/>
      <c r="D6" s="593" t="s">
        <v>819</v>
      </c>
      <c r="E6" s="593" t="s">
        <v>820</v>
      </c>
      <c r="F6" s="593" t="s">
        <v>821</v>
      </c>
      <c r="G6" s="593" t="s">
        <v>822</v>
      </c>
      <c r="H6" s="593" t="s">
        <v>823</v>
      </c>
      <c r="I6" s="594"/>
      <c r="J6" s="593" t="s">
        <v>819</v>
      </c>
      <c r="K6" s="593" t="s">
        <v>820</v>
      </c>
      <c r="L6" s="593" t="s">
        <v>821</v>
      </c>
      <c r="M6" s="593" t="s">
        <v>822</v>
      </c>
      <c r="N6" s="593" t="s">
        <v>823</v>
      </c>
      <c r="O6" s="759"/>
    </row>
    <row r="7" spans="1:15" ht="45.75">
      <c r="A7" s="543">
        <v>1</v>
      </c>
      <c r="B7" s="552" t="s">
        <v>698</v>
      </c>
      <c r="C7" s="552">
        <v>1295785.855</v>
      </c>
      <c r="D7" s="543">
        <v>1288708.4750000001</v>
      </c>
      <c r="E7" s="543">
        <v>0</v>
      </c>
      <c r="F7" s="595">
        <v>2519.5700000000002</v>
      </c>
      <c r="G7" s="595">
        <v>4557.8100000000004</v>
      </c>
      <c r="H7" s="543">
        <v>0</v>
      </c>
      <c r="I7" s="543">
        <v>28808.962299999999</v>
      </c>
      <c r="J7" s="595">
        <v>25774.1823</v>
      </c>
      <c r="K7" s="595">
        <v>0</v>
      </c>
      <c r="L7" s="595">
        <v>755.87</v>
      </c>
      <c r="M7" s="595">
        <v>2278.91</v>
      </c>
      <c r="N7" s="595">
        <v>0</v>
      </c>
      <c r="O7" s="543"/>
    </row>
    <row r="8" spans="1:15">
      <c r="A8" s="543">
        <v>2</v>
      </c>
      <c r="B8" s="552" t="s">
        <v>699</v>
      </c>
      <c r="C8" s="552">
        <v>612989.24780000001</v>
      </c>
      <c r="D8" s="543">
        <v>604417.69400000002</v>
      </c>
      <c r="E8" s="543">
        <v>0</v>
      </c>
      <c r="F8" s="541">
        <v>593.25</v>
      </c>
      <c r="G8" s="541">
        <v>0</v>
      </c>
      <c r="H8" s="543">
        <v>7978.3037999999997</v>
      </c>
      <c r="I8" s="543">
        <v>20244.644100000001</v>
      </c>
      <c r="J8" s="541">
        <v>12088.3603</v>
      </c>
      <c r="K8" s="541">
        <v>0</v>
      </c>
      <c r="L8" s="541">
        <v>177.98</v>
      </c>
      <c r="M8" s="541">
        <v>0</v>
      </c>
      <c r="N8" s="541">
        <v>7978.3037999999997</v>
      </c>
      <c r="O8" s="543"/>
    </row>
    <row r="9" spans="1:15">
      <c r="A9" s="543">
        <v>3</v>
      </c>
      <c r="B9" s="552" t="s">
        <v>700</v>
      </c>
      <c r="C9" s="552">
        <v>0</v>
      </c>
      <c r="D9" s="543">
        <v>0</v>
      </c>
      <c r="E9" s="543">
        <v>0</v>
      </c>
      <c r="F9" s="540">
        <v>0</v>
      </c>
      <c r="G9" s="540">
        <v>0</v>
      </c>
      <c r="H9" s="543">
        <v>0</v>
      </c>
      <c r="I9" s="543">
        <v>0</v>
      </c>
      <c r="J9" s="540">
        <v>0</v>
      </c>
      <c r="K9" s="540">
        <v>0</v>
      </c>
      <c r="L9" s="540">
        <v>0</v>
      </c>
      <c r="M9" s="540">
        <v>0</v>
      </c>
      <c r="N9" s="540">
        <v>0</v>
      </c>
      <c r="O9" s="543"/>
    </row>
    <row r="10" spans="1:15">
      <c r="A10" s="543">
        <v>4</v>
      </c>
      <c r="B10" s="552" t="s">
        <v>701</v>
      </c>
      <c r="C10" s="552">
        <v>3045476.5440000002</v>
      </c>
      <c r="D10" s="543">
        <v>3045476.5440000002</v>
      </c>
      <c r="E10" s="543">
        <v>0</v>
      </c>
      <c r="F10" s="540">
        <v>0</v>
      </c>
      <c r="G10" s="540">
        <v>0</v>
      </c>
      <c r="H10" s="543">
        <v>0</v>
      </c>
      <c r="I10" s="543">
        <v>60909.541599999997</v>
      </c>
      <c r="J10" s="540">
        <v>60909.541599999997</v>
      </c>
      <c r="K10" s="540">
        <v>0</v>
      </c>
      <c r="L10" s="540">
        <v>0</v>
      </c>
      <c r="M10" s="540">
        <v>0</v>
      </c>
      <c r="N10" s="540">
        <v>0</v>
      </c>
      <c r="O10" s="543"/>
    </row>
    <row r="11" spans="1:15">
      <c r="A11" s="543">
        <v>5</v>
      </c>
      <c r="B11" s="552" t="s">
        <v>702</v>
      </c>
      <c r="C11" s="552">
        <v>3277035.99</v>
      </c>
      <c r="D11" s="543">
        <v>1377938.56</v>
      </c>
      <c r="E11" s="543">
        <v>1899097.43</v>
      </c>
      <c r="F11" s="540">
        <v>0</v>
      </c>
      <c r="G11" s="540">
        <v>0</v>
      </c>
      <c r="H11" s="543">
        <v>0</v>
      </c>
      <c r="I11" s="543">
        <v>217468.5</v>
      </c>
      <c r="J11" s="540">
        <v>27558.76</v>
      </c>
      <c r="K11" s="540">
        <v>189909.74</v>
      </c>
      <c r="L11" s="540">
        <v>0</v>
      </c>
      <c r="M11" s="540">
        <v>0</v>
      </c>
      <c r="N11" s="540">
        <v>0</v>
      </c>
      <c r="O11" s="543"/>
    </row>
    <row r="12" spans="1:15">
      <c r="A12" s="543">
        <v>6</v>
      </c>
      <c r="B12" s="552" t="s">
        <v>703</v>
      </c>
      <c r="C12" s="552">
        <v>1811426.3992000001</v>
      </c>
      <c r="D12" s="543">
        <v>1199186.0902</v>
      </c>
      <c r="E12" s="543">
        <v>356534.11540000001</v>
      </c>
      <c r="F12" s="540">
        <v>0</v>
      </c>
      <c r="G12" s="540">
        <v>255706.1936</v>
      </c>
      <c r="H12" s="543">
        <v>0</v>
      </c>
      <c r="I12" s="543">
        <v>187490.3229</v>
      </c>
      <c r="J12" s="540">
        <v>23983.725999999999</v>
      </c>
      <c r="K12" s="540">
        <v>35653.436900000001</v>
      </c>
      <c r="L12" s="540">
        <v>0</v>
      </c>
      <c r="M12" s="540">
        <v>127853.16</v>
      </c>
      <c r="N12" s="540">
        <v>0</v>
      </c>
      <c r="O12" s="543"/>
    </row>
    <row r="13" spans="1:15">
      <c r="A13" s="543">
        <v>7</v>
      </c>
      <c r="B13" s="552" t="s">
        <v>704</v>
      </c>
      <c r="C13" s="552">
        <v>4471852.7653999999</v>
      </c>
      <c r="D13" s="543">
        <v>2296108.14</v>
      </c>
      <c r="E13" s="543">
        <v>250000</v>
      </c>
      <c r="F13" s="540">
        <v>1925744.6254</v>
      </c>
      <c r="G13" s="540">
        <v>0</v>
      </c>
      <c r="H13" s="543">
        <v>0</v>
      </c>
      <c r="I13" s="543">
        <v>648645.58129999996</v>
      </c>
      <c r="J13" s="540">
        <v>45922.17</v>
      </c>
      <c r="K13" s="540">
        <v>25000</v>
      </c>
      <c r="L13" s="540">
        <v>577723.41130000004</v>
      </c>
      <c r="M13" s="540">
        <v>0</v>
      </c>
      <c r="N13" s="540">
        <v>0</v>
      </c>
      <c r="O13" s="543"/>
    </row>
    <row r="14" spans="1:15">
      <c r="A14" s="543">
        <v>8</v>
      </c>
      <c r="B14" s="552" t="s">
        <v>705</v>
      </c>
      <c r="C14" s="552">
        <v>6417862.1782</v>
      </c>
      <c r="D14" s="543">
        <v>2175387.9582000002</v>
      </c>
      <c r="E14" s="543">
        <v>4242474.22</v>
      </c>
      <c r="F14" s="540">
        <v>0</v>
      </c>
      <c r="G14" s="540">
        <v>0</v>
      </c>
      <c r="H14" s="543">
        <v>0</v>
      </c>
      <c r="I14" s="543">
        <v>467755.1618</v>
      </c>
      <c r="J14" s="540">
        <v>43507.741800000003</v>
      </c>
      <c r="K14" s="540">
        <v>424247.42</v>
      </c>
      <c r="L14" s="540">
        <v>0</v>
      </c>
      <c r="M14" s="540">
        <v>0</v>
      </c>
      <c r="N14" s="540">
        <v>0</v>
      </c>
      <c r="O14" s="543"/>
    </row>
    <row r="15" spans="1:15">
      <c r="A15" s="543">
        <v>9</v>
      </c>
      <c r="B15" s="552" t="s">
        <v>706</v>
      </c>
      <c r="C15" s="552">
        <v>0</v>
      </c>
      <c r="D15" s="543">
        <v>0</v>
      </c>
      <c r="E15" s="543">
        <v>0</v>
      </c>
      <c r="F15" s="540">
        <v>0</v>
      </c>
      <c r="G15" s="540">
        <v>0</v>
      </c>
      <c r="H15" s="543">
        <v>0</v>
      </c>
      <c r="I15" s="543">
        <v>0</v>
      </c>
      <c r="J15" s="540">
        <v>0</v>
      </c>
      <c r="K15" s="540">
        <v>0</v>
      </c>
      <c r="L15" s="540">
        <v>0</v>
      </c>
      <c r="M15" s="540">
        <v>0</v>
      </c>
      <c r="N15" s="540">
        <v>0</v>
      </c>
      <c r="O15" s="543"/>
    </row>
    <row r="16" spans="1:15">
      <c r="A16" s="543">
        <v>10</v>
      </c>
      <c r="B16" s="552" t="s">
        <v>707</v>
      </c>
      <c r="C16" s="552">
        <v>882274.23990000004</v>
      </c>
      <c r="D16" s="543">
        <v>567816.48910000001</v>
      </c>
      <c r="E16" s="543">
        <v>0</v>
      </c>
      <c r="F16" s="540">
        <v>0</v>
      </c>
      <c r="G16" s="540">
        <v>314457.75079999998</v>
      </c>
      <c r="H16" s="543">
        <v>0</v>
      </c>
      <c r="I16" s="543">
        <v>168585.23050000001</v>
      </c>
      <c r="J16" s="540">
        <v>11356.3235</v>
      </c>
      <c r="K16" s="540">
        <v>0</v>
      </c>
      <c r="L16" s="540">
        <v>0</v>
      </c>
      <c r="M16" s="540">
        <v>157228.90700000001</v>
      </c>
      <c r="N16" s="540">
        <v>0</v>
      </c>
      <c r="O16" s="543"/>
    </row>
    <row r="17" spans="1:15">
      <c r="A17" s="543">
        <v>11</v>
      </c>
      <c r="B17" s="552" t="s">
        <v>708</v>
      </c>
      <c r="C17" s="552">
        <v>663402.82999999996</v>
      </c>
      <c r="D17" s="543">
        <v>663402.82999999996</v>
      </c>
      <c r="E17" s="543">
        <v>0</v>
      </c>
      <c r="F17" s="540">
        <v>0</v>
      </c>
      <c r="G17" s="540">
        <v>0</v>
      </c>
      <c r="H17" s="543">
        <v>0</v>
      </c>
      <c r="I17" s="543">
        <v>13268.06</v>
      </c>
      <c r="J17" s="540">
        <v>13268.06</v>
      </c>
      <c r="K17" s="540">
        <v>0</v>
      </c>
      <c r="L17" s="540">
        <v>0</v>
      </c>
      <c r="M17" s="540">
        <v>0</v>
      </c>
      <c r="N17" s="540">
        <v>0</v>
      </c>
      <c r="O17" s="543"/>
    </row>
    <row r="18" spans="1:15">
      <c r="A18" s="543">
        <v>12</v>
      </c>
      <c r="B18" s="552" t="s">
        <v>709</v>
      </c>
      <c r="C18" s="552">
        <v>30341797.897</v>
      </c>
      <c r="D18" s="543">
        <v>26435556.5046</v>
      </c>
      <c r="E18" s="543">
        <v>1622631.6684000001</v>
      </c>
      <c r="F18" s="540">
        <v>2080143.78</v>
      </c>
      <c r="G18" s="540">
        <v>203465.94399999999</v>
      </c>
      <c r="H18" s="543">
        <v>0</v>
      </c>
      <c r="I18" s="543">
        <v>1416750.4498999999</v>
      </c>
      <c r="J18" s="540">
        <v>528711.15520000004</v>
      </c>
      <c r="K18" s="540">
        <v>162263.16690000001</v>
      </c>
      <c r="L18" s="540">
        <v>624043.14</v>
      </c>
      <c r="M18" s="540">
        <v>101732.9878</v>
      </c>
      <c r="N18" s="540">
        <v>0</v>
      </c>
      <c r="O18" s="543"/>
    </row>
    <row r="19" spans="1:15">
      <c r="A19" s="543">
        <v>13</v>
      </c>
      <c r="B19" s="552" t="s">
        <v>710</v>
      </c>
      <c r="C19" s="552">
        <v>3626523.6058</v>
      </c>
      <c r="D19" s="543">
        <v>3626523.6058</v>
      </c>
      <c r="E19" s="543">
        <v>0</v>
      </c>
      <c r="F19" s="540">
        <v>0</v>
      </c>
      <c r="G19" s="540">
        <v>0</v>
      </c>
      <c r="H19" s="543">
        <v>0</v>
      </c>
      <c r="I19" s="543">
        <v>72530.4755</v>
      </c>
      <c r="J19" s="540">
        <v>72530.4755</v>
      </c>
      <c r="K19" s="540">
        <v>0</v>
      </c>
      <c r="L19" s="540">
        <v>0</v>
      </c>
      <c r="M19" s="540">
        <v>0</v>
      </c>
      <c r="N19" s="540">
        <v>0</v>
      </c>
      <c r="O19" s="543"/>
    </row>
    <row r="20" spans="1:15">
      <c r="A20" s="543">
        <v>14</v>
      </c>
      <c r="B20" s="552" t="s">
        <v>711</v>
      </c>
      <c r="C20" s="552">
        <v>5782235.4554000003</v>
      </c>
      <c r="D20" s="543">
        <v>160584.92019999999</v>
      </c>
      <c r="E20" s="543">
        <v>5585417.2999999998</v>
      </c>
      <c r="F20" s="540">
        <v>35467.225200000001</v>
      </c>
      <c r="G20" s="540">
        <v>0</v>
      </c>
      <c r="H20" s="543">
        <v>766.01</v>
      </c>
      <c r="I20" s="543">
        <v>573159.61820000003</v>
      </c>
      <c r="J20" s="540">
        <v>3211.7069999999999</v>
      </c>
      <c r="K20" s="540">
        <v>558541.74</v>
      </c>
      <c r="L20" s="540">
        <v>10640.1612</v>
      </c>
      <c r="M20" s="540">
        <v>0</v>
      </c>
      <c r="N20" s="540">
        <v>766.01</v>
      </c>
      <c r="O20" s="543"/>
    </row>
    <row r="21" spans="1:15">
      <c r="A21" s="543">
        <v>15</v>
      </c>
      <c r="B21" s="552" t="s">
        <v>712</v>
      </c>
      <c r="C21" s="552">
        <v>280197.73070000001</v>
      </c>
      <c r="D21" s="543">
        <v>213739.8719</v>
      </c>
      <c r="E21" s="543">
        <v>0</v>
      </c>
      <c r="F21" s="540">
        <v>38723.54</v>
      </c>
      <c r="G21" s="540">
        <v>0</v>
      </c>
      <c r="H21" s="543">
        <v>27734.318800000001</v>
      </c>
      <c r="I21" s="543">
        <v>43626.177300000003</v>
      </c>
      <c r="J21" s="540">
        <v>4274.7884999999997</v>
      </c>
      <c r="K21" s="540">
        <v>0</v>
      </c>
      <c r="L21" s="540">
        <v>11617.07</v>
      </c>
      <c r="M21" s="540">
        <v>0</v>
      </c>
      <c r="N21" s="540">
        <v>27734.318800000001</v>
      </c>
      <c r="O21" s="543"/>
    </row>
    <row r="22" spans="1:15">
      <c r="A22" s="543">
        <v>16</v>
      </c>
      <c r="B22" s="552" t="s">
        <v>713</v>
      </c>
      <c r="C22" s="552">
        <v>0</v>
      </c>
      <c r="D22" s="543">
        <v>0</v>
      </c>
      <c r="E22" s="543">
        <v>0</v>
      </c>
      <c r="F22" s="540">
        <v>0</v>
      </c>
      <c r="G22" s="540">
        <v>0</v>
      </c>
      <c r="H22" s="543">
        <v>0</v>
      </c>
      <c r="I22" s="543">
        <v>0</v>
      </c>
      <c r="J22" s="540">
        <v>0</v>
      </c>
      <c r="K22" s="540">
        <v>0</v>
      </c>
      <c r="L22" s="540">
        <v>0</v>
      </c>
      <c r="M22" s="540">
        <v>0</v>
      </c>
      <c r="N22" s="540">
        <v>0</v>
      </c>
      <c r="O22" s="543"/>
    </row>
    <row r="23" spans="1:15">
      <c r="A23" s="543">
        <v>17</v>
      </c>
      <c r="B23" s="552" t="s">
        <v>714</v>
      </c>
      <c r="C23" s="552">
        <v>495462.81939999998</v>
      </c>
      <c r="D23" s="543">
        <v>495462.81939999998</v>
      </c>
      <c r="E23" s="543">
        <v>0</v>
      </c>
      <c r="F23" s="540">
        <v>0</v>
      </c>
      <c r="G23" s="540">
        <v>0</v>
      </c>
      <c r="H23" s="543">
        <v>0</v>
      </c>
      <c r="I23" s="543">
        <v>9909.2579999999998</v>
      </c>
      <c r="J23" s="540">
        <v>9909.2579999999998</v>
      </c>
      <c r="K23" s="540">
        <v>0</v>
      </c>
      <c r="L23" s="540">
        <v>0</v>
      </c>
      <c r="M23" s="540">
        <v>0</v>
      </c>
      <c r="N23" s="540">
        <v>0</v>
      </c>
      <c r="O23" s="543"/>
    </row>
    <row r="24" spans="1:15">
      <c r="A24" s="543">
        <v>18</v>
      </c>
      <c r="B24" s="552" t="s">
        <v>715</v>
      </c>
      <c r="C24" s="552">
        <v>66241.16</v>
      </c>
      <c r="D24" s="543">
        <v>66241.16</v>
      </c>
      <c r="E24" s="543">
        <v>0</v>
      </c>
      <c r="F24" s="540">
        <v>0</v>
      </c>
      <c r="G24" s="540">
        <v>0</v>
      </c>
      <c r="H24" s="543">
        <v>0</v>
      </c>
      <c r="I24" s="543">
        <v>1324.82</v>
      </c>
      <c r="J24" s="540">
        <v>1324.82</v>
      </c>
      <c r="K24" s="540">
        <v>0</v>
      </c>
      <c r="L24" s="540">
        <v>0</v>
      </c>
      <c r="M24" s="540">
        <v>0</v>
      </c>
      <c r="N24" s="540">
        <v>0</v>
      </c>
      <c r="O24" s="543"/>
    </row>
    <row r="25" spans="1:15">
      <c r="A25" s="543">
        <v>19</v>
      </c>
      <c r="B25" s="552" t="s">
        <v>716</v>
      </c>
      <c r="C25" s="552">
        <v>0</v>
      </c>
      <c r="D25" s="543">
        <v>0</v>
      </c>
      <c r="E25" s="543">
        <v>0</v>
      </c>
      <c r="F25" s="540">
        <v>0</v>
      </c>
      <c r="G25" s="540">
        <v>0</v>
      </c>
      <c r="H25" s="543">
        <v>0</v>
      </c>
      <c r="I25" s="543">
        <v>0</v>
      </c>
      <c r="J25" s="540">
        <v>0</v>
      </c>
      <c r="K25" s="540">
        <v>0</v>
      </c>
      <c r="L25" s="540">
        <v>0</v>
      </c>
      <c r="M25" s="540">
        <v>0</v>
      </c>
      <c r="N25" s="540">
        <v>0</v>
      </c>
      <c r="O25" s="543"/>
    </row>
    <row r="26" spans="1:15">
      <c r="A26" s="543">
        <v>20</v>
      </c>
      <c r="B26" s="552" t="s">
        <v>717</v>
      </c>
      <c r="C26" s="552">
        <v>377914.73119999998</v>
      </c>
      <c r="D26" s="543">
        <v>215099.0459</v>
      </c>
      <c r="E26" s="543">
        <v>162815.68530000001</v>
      </c>
      <c r="F26" s="540">
        <v>0</v>
      </c>
      <c r="G26" s="540">
        <v>0</v>
      </c>
      <c r="H26" s="543">
        <v>0</v>
      </c>
      <c r="I26" s="543">
        <v>20583.5537</v>
      </c>
      <c r="J26" s="540">
        <v>4301.9724999999999</v>
      </c>
      <c r="K26" s="540">
        <v>16281.581200000001</v>
      </c>
      <c r="L26" s="540">
        <v>0</v>
      </c>
      <c r="M26" s="540">
        <v>0</v>
      </c>
      <c r="N26" s="540">
        <v>0</v>
      </c>
      <c r="O26" s="543"/>
    </row>
    <row r="27" spans="1:15">
      <c r="A27" s="543">
        <v>21</v>
      </c>
      <c r="B27" s="552" t="s">
        <v>718</v>
      </c>
      <c r="C27" s="552">
        <v>57257.691800000001</v>
      </c>
      <c r="D27" s="543">
        <v>25111.9018</v>
      </c>
      <c r="E27" s="543">
        <v>32145.79</v>
      </c>
      <c r="F27" s="540">
        <v>0</v>
      </c>
      <c r="G27" s="540">
        <v>0</v>
      </c>
      <c r="H27" s="543">
        <v>0</v>
      </c>
      <c r="I27" s="543">
        <v>3716.8148999999999</v>
      </c>
      <c r="J27" s="540">
        <v>502.23489999999998</v>
      </c>
      <c r="K27" s="540">
        <v>3214.58</v>
      </c>
      <c r="L27" s="540">
        <v>0</v>
      </c>
      <c r="M27" s="540">
        <v>0</v>
      </c>
      <c r="N27" s="540">
        <v>0</v>
      </c>
      <c r="O27" s="543"/>
    </row>
    <row r="28" spans="1:15">
      <c r="A28" s="543">
        <v>22</v>
      </c>
      <c r="B28" s="552" t="s">
        <v>719</v>
      </c>
      <c r="C28" s="552">
        <v>68276.556800000006</v>
      </c>
      <c r="D28" s="543">
        <v>15511.0368</v>
      </c>
      <c r="E28" s="543">
        <v>0</v>
      </c>
      <c r="F28" s="540">
        <v>0</v>
      </c>
      <c r="G28" s="540">
        <v>0</v>
      </c>
      <c r="H28" s="543">
        <v>52765.52</v>
      </c>
      <c r="I28" s="543">
        <v>53075.735000000001</v>
      </c>
      <c r="J28" s="540">
        <v>310.21499999999997</v>
      </c>
      <c r="K28" s="540">
        <v>0</v>
      </c>
      <c r="L28" s="540">
        <v>0</v>
      </c>
      <c r="M28" s="540">
        <v>0</v>
      </c>
      <c r="N28" s="540">
        <v>52765.52</v>
      </c>
      <c r="O28" s="543"/>
    </row>
    <row r="29" spans="1:15">
      <c r="A29" s="543">
        <v>23</v>
      </c>
      <c r="B29" s="552" t="s">
        <v>720</v>
      </c>
      <c r="C29" s="552">
        <v>7530775.6120999996</v>
      </c>
      <c r="D29" s="543">
        <v>7301495.3812999995</v>
      </c>
      <c r="E29" s="543">
        <v>51393.663399999998</v>
      </c>
      <c r="F29" s="540">
        <v>25275.87</v>
      </c>
      <c r="G29" s="540">
        <v>0</v>
      </c>
      <c r="H29" s="543">
        <v>152610.6974</v>
      </c>
      <c r="I29" s="543">
        <v>311362.70199999999</v>
      </c>
      <c r="J29" s="540">
        <v>146029.87100000001</v>
      </c>
      <c r="K29" s="540">
        <v>5139.3735999999999</v>
      </c>
      <c r="L29" s="540">
        <v>7582.76</v>
      </c>
      <c r="M29" s="540">
        <v>0</v>
      </c>
      <c r="N29" s="540">
        <v>152610.6974</v>
      </c>
      <c r="O29" s="543"/>
    </row>
    <row r="30" spans="1:15">
      <c r="A30" s="543">
        <v>24</v>
      </c>
      <c r="B30" s="552" t="s">
        <v>721</v>
      </c>
      <c r="C30" s="552">
        <v>0</v>
      </c>
      <c r="D30" s="543">
        <v>0</v>
      </c>
      <c r="E30" s="543">
        <v>0</v>
      </c>
      <c r="F30" s="540">
        <v>0</v>
      </c>
      <c r="G30" s="540">
        <v>0</v>
      </c>
      <c r="H30" s="543">
        <v>0</v>
      </c>
      <c r="I30" s="543">
        <v>0</v>
      </c>
      <c r="J30" s="540">
        <v>0</v>
      </c>
      <c r="K30" s="540">
        <v>0</v>
      </c>
      <c r="L30" s="540">
        <v>0</v>
      </c>
      <c r="M30" s="540">
        <v>0</v>
      </c>
      <c r="N30" s="540">
        <v>0</v>
      </c>
      <c r="O30" s="543"/>
    </row>
    <row r="31" spans="1:15">
      <c r="A31" s="543">
        <v>25</v>
      </c>
      <c r="B31" s="552" t="s">
        <v>722</v>
      </c>
      <c r="C31" s="552">
        <v>5674113.5203</v>
      </c>
      <c r="D31" s="543">
        <v>5203988.2533999998</v>
      </c>
      <c r="E31" s="543">
        <v>85334.732699999993</v>
      </c>
      <c r="F31" s="540">
        <v>0</v>
      </c>
      <c r="G31" s="540">
        <v>250172.9823</v>
      </c>
      <c r="H31" s="543">
        <v>134617.55189999999</v>
      </c>
      <c r="I31" s="543">
        <v>372317.28779999999</v>
      </c>
      <c r="J31" s="540">
        <v>104079.7628</v>
      </c>
      <c r="K31" s="540">
        <v>8533.4660999999996</v>
      </c>
      <c r="L31" s="540">
        <v>0</v>
      </c>
      <c r="M31" s="540">
        <v>125086.507</v>
      </c>
      <c r="N31" s="540">
        <v>134617.55189999999</v>
      </c>
      <c r="O31" s="543"/>
    </row>
    <row r="32" spans="1:15">
      <c r="A32" s="543">
        <v>26</v>
      </c>
      <c r="B32" s="552" t="s">
        <v>824</v>
      </c>
      <c r="C32" s="552">
        <v>0</v>
      </c>
      <c r="D32" s="543">
        <v>0</v>
      </c>
      <c r="E32" s="543">
        <v>0</v>
      </c>
      <c r="F32" s="540">
        <v>0</v>
      </c>
      <c r="G32" s="540">
        <v>0</v>
      </c>
      <c r="H32" s="543">
        <v>0</v>
      </c>
      <c r="I32" s="543">
        <v>0</v>
      </c>
      <c r="J32" s="540">
        <v>0</v>
      </c>
      <c r="K32" s="540">
        <v>0</v>
      </c>
      <c r="L32" s="540">
        <v>0</v>
      </c>
      <c r="M32" s="540">
        <v>0</v>
      </c>
      <c r="N32" s="540">
        <v>0</v>
      </c>
      <c r="O32" s="543"/>
    </row>
    <row r="33" spans="1:15">
      <c r="A33" s="543">
        <v>27</v>
      </c>
      <c r="B33" s="596" t="s">
        <v>68</v>
      </c>
      <c r="C33" s="838">
        <f>SUM(C7:C31)</f>
        <v>76778902.829999998</v>
      </c>
      <c r="D33" s="543">
        <f t="shared" ref="D33:O33" si="0">SUM(D7:D31)</f>
        <v>56977757.281599991</v>
      </c>
      <c r="E33" s="543">
        <f>SUM(E7:E31)</f>
        <v>14287844.605199998</v>
      </c>
      <c r="F33" s="540">
        <f t="shared" si="0"/>
        <v>4108467.8606000002</v>
      </c>
      <c r="G33" s="540">
        <f>SUM(G7:G31)</f>
        <v>1028360.6807</v>
      </c>
      <c r="H33" s="543">
        <f t="shared" si="0"/>
        <v>376472.4019</v>
      </c>
      <c r="I33" s="544">
        <f t="shared" si="0"/>
        <v>4691532.8967999993</v>
      </c>
      <c r="J33" s="540">
        <f t="shared" si="0"/>
        <v>1139555.1259000001</v>
      </c>
      <c r="K33" s="540">
        <f t="shared" si="0"/>
        <v>1428784.5047000002</v>
      </c>
      <c r="L33" s="540">
        <f t="shared" si="0"/>
        <v>1232540.3925000001</v>
      </c>
      <c r="M33" s="540">
        <f t="shared" si="0"/>
        <v>514180.4718</v>
      </c>
      <c r="N33" s="540">
        <f t="shared" si="0"/>
        <v>376472.4019</v>
      </c>
      <c r="O33" s="543">
        <f t="shared" si="0"/>
        <v>0</v>
      </c>
    </row>
    <row r="34" spans="1:15">
      <c r="A34" s="553"/>
      <c r="B34" s="553"/>
      <c r="C34" s="553"/>
      <c r="D34" s="553"/>
      <c r="E34" s="553"/>
      <c r="H34" s="553"/>
      <c r="I34" s="553"/>
      <c r="O34" s="553"/>
    </row>
    <row r="35" spans="1:15">
      <c r="A35" s="553"/>
      <c r="B35" s="555"/>
      <c r="C35" s="555"/>
      <c r="D35" s="553"/>
      <c r="E35" s="553"/>
      <c r="H35" s="553"/>
      <c r="I35" s="553"/>
      <c r="O35" s="553"/>
    </row>
    <row r="36" spans="1:15">
      <c r="A36" s="553"/>
      <c r="B36" s="553"/>
      <c r="C36" s="553"/>
      <c r="D36" s="553"/>
      <c r="E36" s="553"/>
      <c r="H36" s="553"/>
      <c r="I36" s="553"/>
      <c r="O36" s="553"/>
    </row>
    <row r="37" spans="1:15">
      <c r="A37" s="553"/>
      <c r="B37" s="553"/>
      <c r="C37" s="553"/>
      <c r="D37" s="553"/>
      <c r="E37" s="553"/>
      <c r="H37" s="553"/>
      <c r="I37" s="553"/>
      <c r="O37" s="553"/>
    </row>
    <row r="38" spans="1:15">
      <c r="A38" s="553"/>
      <c r="B38" s="553"/>
      <c r="C38" s="553"/>
      <c r="D38" s="553"/>
      <c r="E38" s="553"/>
      <c r="H38" s="553"/>
      <c r="I38" s="553"/>
      <c r="O38" s="553"/>
    </row>
    <row r="39" spans="1:15">
      <c r="A39" s="553"/>
      <c r="B39" s="553"/>
      <c r="C39" s="553"/>
      <c r="D39" s="553"/>
      <c r="E39" s="553"/>
      <c r="H39" s="553"/>
      <c r="I39" s="553"/>
      <c r="O39" s="553"/>
    </row>
    <row r="40" spans="1:15">
      <c r="A40" s="553"/>
      <c r="B40" s="553"/>
      <c r="C40" s="553"/>
      <c r="D40" s="553"/>
      <c r="E40" s="553"/>
      <c r="H40" s="553"/>
      <c r="I40" s="553"/>
      <c r="O40" s="553"/>
    </row>
    <row r="41" spans="1:15">
      <c r="A41" s="556"/>
      <c r="B41" s="556"/>
      <c r="C41" s="556"/>
      <c r="D41" s="553"/>
      <c r="E41" s="553"/>
      <c r="H41" s="553"/>
      <c r="I41" s="553"/>
      <c r="O41" s="553"/>
    </row>
    <row r="42" spans="1:15">
      <c r="A42" s="556"/>
      <c r="B42" s="556"/>
      <c r="C42" s="556"/>
      <c r="D42" s="553"/>
      <c r="E42" s="553"/>
      <c r="H42" s="553"/>
      <c r="I42" s="553"/>
      <c r="O42" s="553"/>
    </row>
    <row r="43" spans="1:15">
      <c r="A43" s="553"/>
      <c r="B43" s="557"/>
      <c r="C43" s="557"/>
      <c r="D43" s="553"/>
      <c r="E43" s="553"/>
      <c r="H43" s="553"/>
      <c r="I43" s="553"/>
      <c r="O43" s="553"/>
    </row>
    <row r="44" spans="1:15">
      <c r="A44" s="553"/>
      <c r="B44" s="557"/>
      <c r="C44" s="557"/>
      <c r="D44" s="553"/>
      <c r="E44" s="553"/>
      <c r="H44" s="553"/>
      <c r="I44" s="553"/>
      <c r="O44" s="553"/>
    </row>
    <row r="45" spans="1:15">
      <c r="A45" s="553"/>
      <c r="B45" s="557"/>
      <c r="C45" s="557"/>
      <c r="D45" s="553"/>
      <c r="E45" s="553"/>
      <c r="H45" s="553"/>
      <c r="I45" s="553"/>
      <c r="O45" s="553"/>
    </row>
    <row r="46" spans="1:15">
      <c r="A46" s="553"/>
      <c r="B46" s="553"/>
      <c r="C46" s="553"/>
      <c r="D46" s="553"/>
      <c r="E46" s="553"/>
      <c r="H46" s="553"/>
      <c r="I46" s="553"/>
      <c r="O46" s="553"/>
    </row>
  </sheetData>
  <mergeCells count="4">
    <mergeCell ref="A5:B6"/>
    <mergeCell ref="C5:H5"/>
    <mergeCell ref="I5:N5"/>
    <mergeCell ref="O5:O6"/>
  </mergeCells>
  <conditionalFormatting sqref="A5">
    <cfRule type="duplicateValues" dxfId="5" priority="1"/>
    <cfRule type="duplicateValues" dxfId="4" priority="2"/>
  </conditionalFormatting>
  <conditionalFormatting sqref="A5">
    <cfRule type="duplicateValues" dxfId="3" priority="3"/>
  </conditionalFormatting>
  <pageMargins left="0.7" right="0.7" top="0.75" bottom="0.75" header="0.3" footer="0.3"/>
  <pageSetup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1"/>
  <sheetViews>
    <sheetView showGridLines="0" tabSelected="1" topLeftCell="C1" zoomScale="70" zoomScaleNormal="70" workbookViewId="0">
      <selection activeCell="C6" sqref="C6:K11"/>
    </sheetView>
  </sheetViews>
  <sheetFormatPr defaultColWidth="8.7109375" defaultRowHeight="12"/>
  <cols>
    <col min="1" max="1" width="11.85546875" style="598" bestFit="1" customWidth="1"/>
    <col min="2" max="2" width="80.140625" style="598" customWidth="1"/>
    <col min="3" max="11" width="28.28515625" style="598" customWidth="1"/>
    <col min="12" max="16384" width="8.7109375" style="598"/>
  </cols>
  <sheetData>
    <row r="1" spans="1:11" s="528" customFormat="1" ht="12.75">
      <c r="A1" s="527" t="s">
        <v>188</v>
      </c>
    </row>
    <row r="2" spans="1:11" s="528" customFormat="1" ht="12.75">
      <c r="A2" s="529" t="s">
        <v>189</v>
      </c>
    </row>
    <row r="3" spans="1:11" s="528" customFormat="1" ht="12.75">
      <c r="A3" s="530" t="s">
        <v>825</v>
      </c>
      <c r="B3" s="531">
        <f>'1. key ratios'!B2</f>
        <v>44377</v>
      </c>
    </row>
    <row r="4" spans="1:11">
      <c r="C4" s="599" t="s">
        <v>675</v>
      </c>
      <c r="D4" s="599" t="s">
        <v>676</v>
      </c>
      <c r="E4" s="599" t="s">
        <v>677</v>
      </c>
      <c r="F4" s="599" t="s">
        <v>678</v>
      </c>
      <c r="G4" s="599" t="s">
        <v>679</v>
      </c>
      <c r="H4" s="599" t="s">
        <v>680</v>
      </c>
      <c r="I4" s="599" t="s">
        <v>681</v>
      </c>
      <c r="J4" s="599" t="s">
        <v>682</v>
      </c>
      <c r="K4" s="599" t="s">
        <v>683</v>
      </c>
    </row>
    <row r="5" spans="1:11" ht="104.1" customHeight="1">
      <c r="A5" s="760" t="s">
        <v>826</v>
      </c>
      <c r="B5" s="761"/>
      <c r="C5" s="532" t="s">
        <v>827</v>
      </c>
      <c r="D5" s="532" t="s">
        <v>813</v>
      </c>
      <c r="E5" s="532" t="s">
        <v>814</v>
      </c>
      <c r="F5" s="532" t="s">
        <v>828</v>
      </c>
      <c r="G5" s="532" t="s">
        <v>829</v>
      </c>
      <c r="H5" s="532" t="s">
        <v>830</v>
      </c>
      <c r="I5" s="532" t="s">
        <v>831</v>
      </c>
      <c r="J5" s="532" t="s">
        <v>832</v>
      </c>
      <c r="K5" s="532" t="s">
        <v>833</v>
      </c>
    </row>
    <row r="6" spans="1:11" ht="12.75">
      <c r="A6" s="543">
        <v>1</v>
      </c>
      <c r="B6" s="543" t="s">
        <v>834</v>
      </c>
      <c r="C6" s="850"/>
      <c r="D6" s="850"/>
      <c r="E6" s="850"/>
      <c r="F6" s="850"/>
      <c r="G6" s="850">
        <v>73035874.270799994</v>
      </c>
      <c r="H6" s="850"/>
      <c r="I6" s="850"/>
      <c r="J6" s="850">
        <v>2925812.6888000001</v>
      </c>
      <c r="K6" s="850">
        <v>817215.87040000001</v>
      </c>
    </row>
    <row r="7" spans="1:11" ht="12.75">
      <c r="A7" s="543">
        <v>2</v>
      </c>
      <c r="B7" s="544" t="s">
        <v>835</v>
      </c>
      <c r="C7" s="850"/>
      <c r="D7" s="850"/>
      <c r="E7" s="850"/>
      <c r="F7" s="850"/>
      <c r="G7" s="850"/>
      <c r="H7" s="850"/>
      <c r="I7" s="850"/>
      <c r="J7" s="850"/>
      <c r="K7" s="850"/>
    </row>
    <row r="8" spans="1:11" ht="12.75">
      <c r="A8" s="543">
        <v>3</v>
      </c>
      <c r="B8" s="544" t="s">
        <v>785</v>
      </c>
      <c r="C8" s="850">
        <v>4073343.7782999999</v>
      </c>
      <c r="D8" s="850"/>
      <c r="E8" s="850">
        <v>20703156.004700001</v>
      </c>
      <c r="F8" s="850"/>
      <c r="G8" s="850">
        <v>9907692.5911999997</v>
      </c>
      <c r="H8" s="850"/>
      <c r="I8" s="850"/>
      <c r="J8" s="850">
        <v>45090</v>
      </c>
      <c r="K8" s="850">
        <v>0</v>
      </c>
    </row>
    <row r="9" spans="1:11" ht="12.75">
      <c r="A9" s="543">
        <v>4</v>
      </c>
      <c r="B9" s="577" t="s">
        <v>836</v>
      </c>
      <c r="C9" s="850"/>
      <c r="D9" s="850"/>
      <c r="E9" s="850"/>
      <c r="F9" s="850"/>
      <c r="G9" s="850">
        <v>5242918.7706000004</v>
      </c>
      <c r="H9" s="850"/>
      <c r="I9" s="850"/>
      <c r="J9" s="850">
        <v>251534.0888</v>
      </c>
      <c r="K9" s="850">
        <v>18848.0838</v>
      </c>
    </row>
    <row r="10" spans="1:11" ht="12.75">
      <c r="A10" s="543">
        <v>5</v>
      </c>
      <c r="B10" s="600" t="s">
        <v>837</v>
      </c>
      <c r="C10" s="850"/>
      <c r="D10" s="850"/>
      <c r="E10" s="850"/>
      <c r="F10" s="850"/>
      <c r="G10" s="850"/>
      <c r="H10" s="850"/>
      <c r="I10" s="850"/>
      <c r="J10" s="850"/>
      <c r="K10" s="850"/>
    </row>
    <row r="11" spans="1:11" ht="12.75">
      <c r="A11" s="543">
        <v>6</v>
      </c>
      <c r="B11" s="600" t="s">
        <v>838</v>
      </c>
      <c r="C11" s="850"/>
      <c r="D11" s="850"/>
      <c r="E11" s="850"/>
      <c r="F11" s="850"/>
      <c r="G11" s="850"/>
      <c r="H11" s="850"/>
      <c r="I11" s="850"/>
      <c r="J11" s="850"/>
      <c r="K11" s="850"/>
    </row>
  </sheetData>
  <mergeCells count="1">
    <mergeCell ref="A5:B5"/>
  </mergeCells>
  <conditionalFormatting sqref="A5">
    <cfRule type="duplicateValues" dxfId="2" priority="1"/>
    <cfRule type="duplicateValues" dxfId="1" priority="2"/>
  </conditionalFormatting>
  <conditionalFormatting sqref="A5">
    <cfRule type="duplicateValues" dxfId="0" priority="3"/>
  </conditionalFormatting>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215"/>
  <sheetViews>
    <sheetView topLeftCell="B108" zoomScale="85" zoomScaleNormal="85" workbookViewId="0">
      <selection activeCell="B215" sqref="B215:C215"/>
    </sheetView>
  </sheetViews>
  <sheetFormatPr defaultColWidth="43.5703125" defaultRowHeight="11.25"/>
  <cols>
    <col min="1" max="1" width="5.28515625" style="235" customWidth="1"/>
    <col min="2" max="2" width="66.140625" style="236" customWidth="1"/>
    <col min="3" max="3" width="131.42578125" style="237" customWidth="1"/>
    <col min="4" max="5" width="10.28515625" style="228" customWidth="1"/>
    <col min="6" max="16384" width="43.5703125" style="228"/>
  </cols>
  <sheetData>
    <row r="1" spans="1:3" ht="12.75" thickTop="1" thickBot="1">
      <c r="A1" s="817" t="s">
        <v>327</v>
      </c>
      <c r="B1" s="818"/>
      <c r="C1" s="819"/>
    </row>
    <row r="2" spans="1:3" ht="26.25" customHeight="1">
      <c r="A2" s="601"/>
      <c r="B2" s="762" t="s">
        <v>328</v>
      </c>
      <c r="C2" s="762"/>
    </row>
    <row r="3" spans="1:3" s="233" customFormat="1" ht="11.25" customHeight="1">
      <c r="A3" s="232"/>
      <c r="B3" s="762" t="s">
        <v>420</v>
      </c>
      <c r="C3" s="762"/>
    </row>
    <row r="4" spans="1:3" ht="12" customHeight="1" thickBot="1">
      <c r="A4" s="800" t="s">
        <v>424</v>
      </c>
      <c r="B4" s="801"/>
      <c r="C4" s="802"/>
    </row>
    <row r="5" spans="1:3" ht="12" thickTop="1">
      <c r="A5" s="229"/>
      <c r="B5" s="803" t="s">
        <v>329</v>
      </c>
      <c r="C5" s="804"/>
    </row>
    <row r="6" spans="1:3">
      <c r="A6" s="601"/>
      <c r="B6" s="768" t="s">
        <v>421</v>
      </c>
      <c r="C6" s="769"/>
    </row>
    <row r="7" spans="1:3">
      <c r="A7" s="601"/>
      <c r="B7" s="768" t="s">
        <v>330</v>
      </c>
      <c r="C7" s="769"/>
    </row>
    <row r="8" spans="1:3">
      <c r="A8" s="601"/>
      <c r="B8" s="768" t="s">
        <v>422</v>
      </c>
      <c r="C8" s="769"/>
    </row>
    <row r="9" spans="1:3">
      <c r="A9" s="601"/>
      <c r="B9" s="815" t="s">
        <v>423</v>
      </c>
      <c r="C9" s="816"/>
    </row>
    <row r="10" spans="1:3">
      <c r="A10" s="601"/>
      <c r="B10" s="805" t="s">
        <v>331</v>
      </c>
      <c r="C10" s="806" t="s">
        <v>331</v>
      </c>
    </row>
    <row r="11" spans="1:3">
      <c r="A11" s="601"/>
      <c r="B11" s="805" t="s">
        <v>332</v>
      </c>
      <c r="C11" s="806" t="s">
        <v>332</v>
      </c>
    </row>
    <row r="12" spans="1:3">
      <c r="A12" s="601"/>
      <c r="B12" s="805" t="s">
        <v>333</v>
      </c>
      <c r="C12" s="806" t="s">
        <v>333</v>
      </c>
    </row>
    <row r="13" spans="1:3">
      <c r="A13" s="601"/>
      <c r="B13" s="805" t="s">
        <v>334</v>
      </c>
      <c r="C13" s="806" t="s">
        <v>334</v>
      </c>
    </row>
    <row r="14" spans="1:3">
      <c r="A14" s="601"/>
      <c r="B14" s="805" t="s">
        <v>335</v>
      </c>
      <c r="C14" s="806" t="s">
        <v>335</v>
      </c>
    </row>
    <row r="15" spans="1:3" ht="21.75" customHeight="1">
      <c r="A15" s="601"/>
      <c r="B15" s="805" t="s">
        <v>336</v>
      </c>
      <c r="C15" s="806" t="s">
        <v>336</v>
      </c>
    </row>
    <row r="16" spans="1:3">
      <c r="A16" s="601"/>
      <c r="B16" s="805" t="s">
        <v>337</v>
      </c>
      <c r="C16" s="806" t="s">
        <v>338</v>
      </c>
    </row>
    <row r="17" spans="1:3">
      <c r="A17" s="601"/>
      <c r="B17" s="805" t="s">
        <v>339</v>
      </c>
      <c r="C17" s="806" t="s">
        <v>340</v>
      </c>
    </row>
    <row r="18" spans="1:3">
      <c r="A18" s="601"/>
      <c r="B18" s="805" t="s">
        <v>341</v>
      </c>
      <c r="C18" s="806" t="s">
        <v>342</v>
      </c>
    </row>
    <row r="19" spans="1:3">
      <c r="A19" s="601"/>
      <c r="B19" s="805" t="s">
        <v>343</v>
      </c>
      <c r="C19" s="806" t="s">
        <v>343</v>
      </c>
    </row>
    <row r="20" spans="1:3">
      <c r="A20" s="601"/>
      <c r="B20" s="805" t="s">
        <v>344</v>
      </c>
      <c r="C20" s="806" t="s">
        <v>344</v>
      </c>
    </row>
    <row r="21" spans="1:3">
      <c r="A21" s="601"/>
      <c r="B21" s="805" t="s">
        <v>345</v>
      </c>
      <c r="C21" s="806" t="s">
        <v>345</v>
      </c>
    </row>
    <row r="22" spans="1:3" ht="23.25" customHeight="1">
      <c r="A22" s="601"/>
      <c r="B22" s="805" t="s">
        <v>346</v>
      </c>
      <c r="C22" s="806" t="s">
        <v>347</v>
      </c>
    </row>
    <row r="23" spans="1:3">
      <c r="A23" s="601"/>
      <c r="B23" s="805" t="s">
        <v>348</v>
      </c>
      <c r="C23" s="806" t="s">
        <v>348</v>
      </c>
    </row>
    <row r="24" spans="1:3">
      <c r="A24" s="601"/>
      <c r="B24" s="805" t="s">
        <v>349</v>
      </c>
      <c r="C24" s="806" t="s">
        <v>350</v>
      </c>
    </row>
    <row r="25" spans="1:3" ht="12" thickBot="1">
      <c r="A25" s="230"/>
      <c r="B25" s="809" t="s">
        <v>351</v>
      </c>
      <c r="C25" s="810"/>
    </row>
    <row r="26" spans="1:3" ht="12.75" thickTop="1" thickBot="1">
      <c r="A26" s="800" t="s">
        <v>434</v>
      </c>
      <c r="B26" s="801"/>
      <c r="C26" s="802"/>
    </row>
    <row r="27" spans="1:3" ht="12.75" thickTop="1" thickBot="1">
      <c r="A27" s="231"/>
      <c r="B27" s="811" t="s">
        <v>352</v>
      </c>
      <c r="C27" s="812"/>
    </row>
    <row r="28" spans="1:3" ht="12.75" thickTop="1" thickBot="1">
      <c r="A28" s="800" t="s">
        <v>425</v>
      </c>
      <c r="B28" s="801"/>
      <c r="C28" s="802"/>
    </row>
    <row r="29" spans="1:3" ht="12" thickTop="1">
      <c r="A29" s="229"/>
      <c r="B29" s="813" t="s">
        <v>353</v>
      </c>
      <c r="C29" s="814" t="s">
        <v>354</v>
      </c>
    </row>
    <row r="30" spans="1:3">
      <c r="A30" s="601"/>
      <c r="B30" s="791" t="s">
        <v>355</v>
      </c>
      <c r="C30" s="792" t="s">
        <v>356</v>
      </c>
    </row>
    <row r="31" spans="1:3">
      <c r="A31" s="601"/>
      <c r="B31" s="791" t="s">
        <v>357</v>
      </c>
      <c r="C31" s="792" t="s">
        <v>358</v>
      </c>
    </row>
    <row r="32" spans="1:3">
      <c r="A32" s="601"/>
      <c r="B32" s="791" t="s">
        <v>359</v>
      </c>
      <c r="C32" s="792" t="s">
        <v>360</v>
      </c>
    </row>
    <row r="33" spans="1:3">
      <c r="A33" s="601"/>
      <c r="B33" s="791" t="s">
        <v>361</v>
      </c>
      <c r="C33" s="792" t="s">
        <v>362</v>
      </c>
    </row>
    <row r="34" spans="1:3">
      <c r="A34" s="601"/>
      <c r="B34" s="791" t="s">
        <v>363</v>
      </c>
      <c r="C34" s="792" t="s">
        <v>364</v>
      </c>
    </row>
    <row r="35" spans="1:3" ht="23.25" customHeight="1">
      <c r="A35" s="601"/>
      <c r="B35" s="791" t="s">
        <v>365</v>
      </c>
      <c r="C35" s="792" t="s">
        <v>366</v>
      </c>
    </row>
    <row r="36" spans="1:3" ht="24" customHeight="1">
      <c r="A36" s="601"/>
      <c r="B36" s="791" t="s">
        <v>367</v>
      </c>
      <c r="C36" s="792" t="s">
        <v>368</v>
      </c>
    </row>
    <row r="37" spans="1:3" ht="24.75" customHeight="1">
      <c r="A37" s="601"/>
      <c r="B37" s="791" t="s">
        <v>369</v>
      </c>
      <c r="C37" s="792" t="s">
        <v>370</v>
      </c>
    </row>
    <row r="38" spans="1:3" ht="23.25" customHeight="1">
      <c r="A38" s="601"/>
      <c r="B38" s="791" t="s">
        <v>426</v>
      </c>
      <c r="C38" s="792" t="s">
        <v>371</v>
      </c>
    </row>
    <row r="39" spans="1:3" ht="39.75" customHeight="1">
      <c r="A39" s="601"/>
      <c r="B39" s="805" t="s">
        <v>441</v>
      </c>
      <c r="C39" s="806" t="s">
        <v>372</v>
      </c>
    </row>
    <row r="40" spans="1:3" ht="12" customHeight="1">
      <c r="A40" s="601"/>
      <c r="B40" s="791" t="s">
        <v>373</v>
      </c>
      <c r="C40" s="792" t="s">
        <v>374</v>
      </c>
    </row>
    <row r="41" spans="1:3" ht="27" customHeight="1" thickBot="1">
      <c r="A41" s="230"/>
      <c r="B41" s="807" t="s">
        <v>375</v>
      </c>
      <c r="C41" s="808" t="s">
        <v>376</v>
      </c>
    </row>
    <row r="42" spans="1:3" ht="12.75" thickTop="1" thickBot="1">
      <c r="A42" s="800" t="s">
        <v>427</v>
      </c>
      <c r="B42" s="801"/>
      <c r="C42" s="802"/>
    </row>
    <row r="43" spans="1:3" ht="12" thickTop="1">
      <c r="A43" s="229"/>
      <c r="B43" s="803" t="s">
        <v>464</v>
      </c>
      <c r="C43" s="804" t="s">
        <v>377</v>
      </c>
    </row>
    <row r="44" spans="1:3">
      <c r="A44" s="601"/>
      <c r="B44" s="768" t="s">
        <v>463</v>
      </c>
      <c r="C44" s="769"/>
    </row>
    <row r="45" spans="1:3" ht="23.25" customHeight="1" thickBot="1">
      <c r="A45" s="230"/>
      <c r="B45" s="798" t="s">
        <v>378</v>
      </c>
      <c r="C45" s="799" t="s">
        <v>379</v>
      </c>
    </row>
    <row r="46" spans="1:3" ht="11.25" customHeight="1" thickTop="1" thickBot="1">
      <c r="A46" s="800" t="s">
        <v>428</v>
      </c>
      <c r="B46" s="801"/>
      <c r="C46" s="802"/>
    </row>
    <row r="47" spans="1:3" ht="26.25" customHeight="1" thickTop="1">
      <c r="A47" s="601"/>
      <c r="B47" s="768" t="s">
        <v>429</v>
      </c>
      <c r="C47" s="769"/>
    </row>
    <row r="48" spans="1:3" ht="12" thickBot="1">
      <c r="A48" s="800" t="s">
        <v>430</v>
      </c>
      <c r="B48" s="801"/>
      <c r="C48" s="802"/>
    </row>
    <row r="49" spans="1:3" ht="12" thickTop="1">
      <c r="A49" s="229"/>
      <c r="B49" s="803" t="s">
        <v>380</v>
      </c>
      <c r="C49" s="804" t="s">
        <v>380</v>
      </c>
    </row>
    <row r="50" spans="1:3" ht="11.25" customHeight="1">
      <c r="A50" s="601"/>
      <c r="B50" s="768" t="s">
        <v>381</v>
      </c>
      <c r="C50" s="769" t="s">
        <v>381</v>
      </c>
    </row>
    <row r="51" spans="1:3">
      <c r="A51" s="601"/>
      <c r="B51" s="768" t="s">
        <v>382</v>
      </c>
      <c r="C51" s="769" t="s">
        <v>382</v>
      </c>
    </row>
    <row r="52" spans="1:3" ht="11.25" customHeight="1">
      <c r="A52" s="601"/>
      <c r="B52" s="768" t="s">
        <v>491</v>
      </c>
      <c r="C52" s="769" t="s">
        <v>383</v>
      </c>
    </row>
    <row r="53" spans="1:3" ht="33.6" customHeight="1">
      <c r="A53" s="601"/>
      <c r="B53" s="768" t="s">
        <v>384</v>
      </c>
      <c r="C53" s="769" t="s">
        <v>384</v>
      </c>
    </row>
    <row r="54" spans="1:3" ht="11.25" customHeight="1">
      <c r="A54" s="601"/>
      <c r="B54" s="768" t="s">
        <v>484</v>
      </c>
      <c r="C54" s="769" t="s">
        <v>385</v>
      </c>
    </row>
    <row r="55" spans="1:3" ht="11.25" customHeight="1" thickBot="1">
      <c r="A55" s="800" t="s">
        <v>431</v>
      </c>
      <c r="B55" s="801"/>
      <c r="C55" s="802"/>
    </row>
    <row r="56" spans="1:3" ht="12" thickTop="1">
      <c r="A56" s="229"/>
      <c r="B56" s="803" t="s">
        <v>380</v>
      </c>
      <c r="C56" s="804" t="s">
        <v>380</v>
      </c>
    </row>
    <row r="57" spans="1:3">
      <c r="A57" s="601"/>
      <c r="B57" s="768" t="s">
        <v>386</v>
      </c>
      <c r="C57" s="769" t="s">
        <v>386</v>
      </c>
    </row>
    <row r="58" spans="1:3">
      <c r="A58" s="601"/>
      <c r="B58" s="768" t="s">
        <v>437</v>
      </c>
      <c r="C58" s="769" t="s">
        <v>387</v>
      </c>
    </row>
    <row r="59" spans="1:3">
      <c r="A59" s="601"/>
      <c r="B59" s="768" t="s">
        <v>388</v>
      </c>
      <c r="C59" s="769" t="s">
        <v>388</v>
      </c>
    </row>
    <row r="60" spans="1:3">
      <c r="A60" s="601"/>
      <c r="B60" s="768" t="s">
        <v>389</v>
      </c>
      <c r="C60" s="769" t="s">
        <v>389</v>
      </c>
    </row>
    <row r="61" spans="1:3">
      <c r="A61" s="601"/>
      <c r="B61" s="768" t="s">
        <v>390</v>
      </c>
      <c r="C61" s="769" t="s">
        <v>390</v>
      </c>
    </row>
    <row r="62" spans="1:3">
      <c r="A62" s="601"/>
      <c r="B62" s="768" t="s">
        <v>438</v>
      </c>
      <c r="C62" s="769" t="s">
        <v>391</v>
      </c>
    </row>
    <row r="63" spans="1:3">
      <c r="A63" s="601"/>
      <c r="B63" s="768" t="s">
        <v>392</v>
      </c>
      <c r="C63" s="769" t="s">
        <v>392</v>
      </c>
    </row>
    <row r="64" spans="1:3" ht="12" thickBot="1">
      <c r="A64" s="230"/>
      <c r="B64" s="798" t="s">
        <v>393</v>
      </c>
      <c r="C64" s="799" t="s">
        <v>393</v>
      </c>
    </row>
    <row r="65" spans="1:3" ht="11.25" customHeight="1" thickTop="1">
      <c r="A65" s="786" t="s">
        <v>432</v>
      </c>
      <c r="B65" s="787"/>
      <c r="C65" s="788"/>
    </row>
    <row r="66" spans="1:3" ht="12" thickBot="1">
      <c r="A66" s="230"/>
      <c r="B66" s="798" t="s">
        <v>394</v>
      </c>
      <c r="C66" s="799" t="s">
        <v>394</v>
      </c>
    </row>
    <row r="67" spans="1:3" ht="11.25" customHeight="1" thickTop="1" thickBot="1">
      <c r="A67" s="800" t="s">
        <v>433</v>
      </c>
      <c r="B67" s="801"/>
      <c r="C67" s="802"/>
    </row>
    <row r="68" spans="1:3" ht="12" thickTop="1">
      <c r="A68" s="229"/>
      <c r="B68" s="803" t="s">
        <v>395</v>
      </c>
      <c r="C68" s="804" t="s">
        <v>395</v>
      </c>
    </row>
    <row r="69" spans="1:3">
      <c r="A69" s="601"/>
      <c r="B69" s="768" t="s">
        <v>396</v>
      </c>
      <c r="C69" s="769" t="s">
        <v>396</v>
      </c>
    </row>
    <row r="70" spans="1:3">
      <c r="A70" s="601"/>
      <c r="B70" s="768" t="s">
        <v>397</v>
      </c>
      <c r="C70" s="769" t="s">
        <v>397</v>
      </c>
    </row>
    <row r="71" spans="1:3" ht="38.25" customHeight="1">
      <c r="A71" s="601"/>
      <c r="B71" s="796" t="s">
        <v>440</v>
      </c>
      <c r="C71" s="797" t="s">
        <v>398</v>
      </c>
    </row>
    <row r="72" spans="1:3" ht="33.75" customHeight="1">
      <c r="A72" s="601"/>
      <c r="B72" s="796" t="s">
        <v>443</v>
      </c>
      <c r="C72" s="797" t="s">
        <v>399</v>
      </c>
    </row>
    <row r="73" spans="1:3" ht="15.75" customHeight="1">
      <c r="A73" s="601"/>
      <c r="B73" s="796" t="s">
        <v>439</v>
      </c>
      <c r="C73" s="797" t="s">
        <v>400</v>
      </c>
    </row>
    <row r="74" spans="1:3">
      <c r="A74" s="601"/>
      <c r="B74" s="768" t="s">
        <v>401</v>
      </c>
      <c r="C74" s="769" t="s">
        <v>401</v>
      </c>
    </row>
    <row r="75" spans="1:3" ht="12" thickBot="1">
      <c r="A75" s="230"/>
      <c r="B75" s="798" t="s">
        <v>402</v>
      </c>
      <c r="C75" s="799" t="s">
        <v>402</v>
      </c>
    </row>
    <row r="76" spans="1:3" ht="12" thickTop="1">
      <c r="A76" s="786" t="s">
        <v>467</v>
      </c>
      <c r="B76" s="787"/>
      <c r="C76" s="788"/>
    </row>
    <row r="77" spans="1:3">
      <c r="A77" s="601"/>
      <c r="B77" s="768" t="s">
        <v>394</v>
      </c>
      <c r="C77" s="769"/>
    </row>
    <row r="78" spans="1:3">
      <c r="A78" s="601"/>
      <c r="B78" s="768" t="s">
        <v>465</v>
      </c>
      <c r="C78" s="769"/>
    </row>
    <row r="79" spans="1:3">
      <c r="A79" s="601"/>
      <c r="B79" s="768" t="s">
        <v>466</v>
      </c>
      <c r="C79" s="769"/>
    </row>
    <row r="80" spans="1:3">
      <c r="A80" s="786" t="s">
        <v>468</v>
      </c>
      <c r="B80" s="787"/>
      <c r="C80" s="788"/>
    </row>
    <row r="81" spans="1:3">
      <c r="A81" s="601"/>
      <c r="B81" s="768" t="s">
        <v>394</v>
      </c>
      <c r="C81" s="769"/>
    </row>
    <row r="82" spans="1:3">
      <c r="A82" s="601"/>
      <c r="B82" s="768" t="s">
        <v>469</v>
      </c>
      <c r="C82" s="769"/>
    </row>
    <row r="83" spans="1:3" ht="76.5" customHeight="1">
      <c r="A83" s="601"/>
      <c r="B83" s="768" t="s">
        <v>483</v>
      </c>
      <c r="C83" s="769"/>
    </row>
    <row r="84" spans="1:3" ht="53.25" customHeight="1">
      <c r="A84" s="601"/>
      <c r="B84" s="768" t="s">
        <v>482</v>
      </c>
      <c r="C84" s="769"/>
    </row>
    <row r="85" spans="1:3">
      <c r="A85" s="601"/>
      <c r="B85" s="768" t="s">
        <v>470</v>
      </c>
      <c r="C85" s="769"/>
    </row>
    <row r="86" spans="1:3">
      <c r="A86" s="601"/>
      <c r="B86" s="768" t="s">
        <v>471</v>
      </c>
      <c r="C86" s="769"/>
    </row>
    <row r="87" spans="1:3">
      <c r="A87" s="601"/>
      <c r="B87" s="768" t="s">
        <v>472</v>
      </c>
      <c r="C87" s="769"/>
    </row>
    <row r="88" spans="1:3">
      <c r="A88" s="786" t="s">
        <v>473</v>
      </c>
      <c r="B88" s="787"/>
      <c r="C88" s="788"/>
    </row>
    <row r="89" spans="1:3">
      <c r="A89" s="601"/>
      <c r="B89" s="768" t="s">
        <v>394</v>
      </c>
      <c r="C89" s="769"/>
    </row>
    <row r="90" spans="1:3">
      <c r="A90" s="601"/>
      <c r="B90" s="768" t="s">
        <v>475</v>
      </c>
      <c r="C90" s="769"/>
    </row>
    <row r="91" spans="1:3" ht="12" customHeight="1">
      <c r="A91" s="601"/>
      <c r="B91" s="768" t="s">
        <v>476</v>
      </c>
      <c r="C91" s="769"/>
    </row>
    <row r="92" spans="1:3">
      <c r="A92" s="601"/>
      <c r="B92" s="768" t="s">
        <v>477</v>
      </c>
      <c r="C92" s="769"/>
    </row>
    <row r="93" spans="1:3" ht="24.75" customHeight="1">
      <c r="A93" s="601"/>
      <c r="B93" s="789" t="s">
        <v>519</v>
      </c>
      <c r="C93" s="790"/>
    </row>
    <row r="94" spans="1:3" ht="24" customHeight="1">
      <c r="A94" s="601"/>
      <c r="B94" s="789" t="s">
        <v>520</v>
      </c>
      <c r="C94" s="790"/>
    </row>
    <row r="95" spans="1:3" ht="13.5" customHeight="1">
      <c r="A95" s="601"/>
      <c r="B95" s="791" t="s">
        <v>478</v>
      </c>
      <c r="C95" s="792"/>
    </row>
    <row r="96" spans="1:3" ht="11.25" customHeight="1" thickBot="1">
      <c r="A96" s="793" t="s">
        <v>515</v>
      </c>
      <c r="B96" s="794"/>
      <c r="C96" s="795"/>
    </row>
    <row r="97" spans="1:3" ht="12.75" thickTop="1" thickBot="1">
      <c r="A97" s="785" t="s">
        <v>403</v>
      </c>
      <c r="B97" s="785"/>
      <c r="C97" s="785"/>
    </row>
    <row r="98" spans="1:3">
      <c r="A98" s="348">
        <v>2</v>
      </c>
      <c r="B98" s="524" t="s">
        <v>495</v>
      </c>
      <c r="C98" s="524" t="s">
        <v>516</v>
      </c>
    </row>
    <row r="99" spans="1:3">
      <c r="A99" s="234">
        <v>3</v>
      </c>
      <c r="B99" s="525" t="s">
        <v>496</v>
      </c>
      <c r="C99" s="526" t="s">
        <v>517</v>
      </c>
    </row>
    <row r="100" spans="1:3">
      <c r="A100" s="234">
        <v>4</v>
      </c>
      <c r="B100" s="525" t="s">
        <v>497</v>
      </c>
      <c r="C100" s="526" t="s">
        <v>521</v>
      </c>
    </row>
    <row r="101" spans="1:3" ht="11.25" customHeight="1">
      <c r="A101" s="234">
        <v>5</v>
      </c>
      <c r="B101" s="525" t="s">
        <v>498</v>
      </c>
      <c r="C101" s="526" t="s">
        <v>518</v>
      </c>
    </row>
    <row r="102" spans="1:3" ht="12" customHeight="1">
      <c r="A102" s="234">
        <v>6</v>
      </c>
      <c r="B102" s="525" t="s">
        <v>513</v>
      </c>
      <c r="C102" s="526" t="s">
        <v>499</v>
      </c>
    </row>
    <row r="103" spans="1:3" ht="12" customHeight="1">
      <c r="A103" s="234">
        <v>7</v>
      </c>
      <c r="B103" s="525" t="s">
        <v>500</v>
      </c>
      <c r="C103" s="526" t="s">
        <v>514</v>
      </c>
    </row>
    <row r="104" spans="1:3">
      <c r="A104" s="234">
        <v>8</v>
      </c>
      <c r="B104" s="525" t="s">
        <v>505</v>
      </c>
      <c r="C104" s="526" t="s">
        <v>525</v>
      </c>
    </row>
    <row r="105" spans="1:3" ht="11.25" customHeight="1">
      <c r="A105" s="786" t="s">
        <v>479</v>
      </c>
      <c r="B105" s="787"/>
      <c r="C105" s="788"/>
    </row>
    <row r="106" spans="1:3" ht="12" customHeight="1">
      <c r="A106" s="601"/>
      <c r="B106" s="768" t="s">
        <v>394</v>
      </c>
      <c r="C106" s="769"/>
    </row>
    <row r="107" spans="1:3">
      <c r="A107" s="786" t="s">
        <v>662</v>
      </c>
      <c r="B107" s="787"/>
      <c r="C107" s="788"/>
    </row>
    <row r="108" spans="1:3" ht="12" customHeight="1">
      <c r="A108" s="601"/>
      <c r="B108" s="768" t="s">
        <v>664</v>
      </c>
      <c r="C108" s="769"/>
    </row>
    <row r="109" spans="1:3">
      <c r="A109" s="601"/>
      <c r="B109" s="768" t="s">
        <v>665</v>
      </c>
      <c r="C109" s="769"/>
    </row>
    <row r="110" spans="1:3">
      <c r="A110" s="601"/>
      <c r="B110" s="768" t="s">
        <v>663</v>
      </c>
      <c r="C110" s="769"/>
    </row>
    <row r="111" spans="1:3">
      <c r="A111" s="763" t="s">
        <v>953</v>
      </c>
      <c r="B111" s="763"/>
      <c r="C111" s="763"/>
    </row>
    <row r="112" spans="1:3">
      <c r="A112" s="782" t="s">
        <v>327</v>
      </c>
      <c r="B112" s="782"/>
      <c r="C112" s="782"/>
    </row>
    <row r="113" spans="1:3">
      <c r="A113" s="602">
        <v>1</v>
      </c>
      <c r="B113" s="777" t="s">
        <v>839</v>
      </c>
      <c r="C113" s="778"/>
    </row>
    <row r="114" spans="1:3">
      <c r="A114" s="602">
        <v>2</v>
      </c>
      <c r="B114" s="783" t="s">
        <v>840</v>
      </c>
      <c r="C114" s="784"/>
    </row>
    <row r="115" spans="1:3">
      <c r="A115" s="602">
        <v>3</v>
      </c>
      <c r="B115" s="777" t="s">
        <v>841</v>
      </c>
      <c r="C115" s="778"/>
    </row>
    <row r="116" spans="1:3">
      <c r="A116" s="602">
        <v>4</v>
      </c>
      <c r="B116" s="777" t="s">
        <v>842</v>
      </c>
      <c r="C116" s="778"/>
    </row>
    <row r="117" spans="1:3">
      <c r="A117" s="602">
        <v>5</v>
      </c>
      <c r="B117" s="777" t="s">
        <v>843</v>
      </c>
      <c r="C117" s="778"/>
    </row>
    <row r="118" spans="1:3" ht="55.5" customHeight="1">
      <c r="A118" s="602">
        <v>6</v>
      </c>
      <c r="B118" s="777" t="s">
        <v>954</v>
      </c>
      <c r="C118" s="778"/>
    </row>
    <row r="119" spans="1:3" ht="22.5">
      <c r="A119" s="602">
        <v>6.01</v>
      </c>
      <c r="B119" s="603" t="s">
        <v>698</v>
      </c>
      <c r="C119" s="646" t="s">
        <v>955</v>
      </c>
    </row>
    <row r="120" spans="1:3" ht="33.75">
      <c r="A120" s="602">
        <v>6.02</v>
      </c>
      <c r="B120" s="603" t="s">
        <v>699</v>
      </c>
      <c r="C120" s="644" t="s">
        <v>959</v>
      </c>
    </row>
    <row r="121" spans="1:3">
      <c r="A121" s="602">
        <v>6.03</v>
      </c>
      <c r="B121" s="609" t="s">
        <v>700</v>
      </c>
      <c r="C121" s="609" t="s">
        <v>844</v>
      </c>
    </row>
    <row r="122" spans="1:3">
      <c r="A122" s="602">
        <v>6.04</v>
      </c>
      <c r="B122" s="603" t="s">
        <v>701</v>
      </c>
      <c r="C122" s="605" t="s">
        <v>845</v>
      </c>
    </row>
    <row r="123" spans="1:3">
      <c r="A123" s="602">
        <v>6.05</v>
      </c>
      <c r="B123" s="603" t="s">
        <v>702</v>
      </c>
      <c r="C123" s="605" t="s">
        <v>846</v>
      </c>
    </row>
    <row r="124" spans="1:3" ht="22.5">
      <c r="A124" s="602">
        <v>6.06</v>
      </c>
      <c r="B124" s="603" t="s">
        <v>703</v>
      </c>
      <c r="C124" s="605" t="s">
        <v>847</v>
      </c>
    </row>
    <row r="125" spans="1:3">
      <c r="A125" s="602">
        <v>6.07</v>
      </c>
      <c r="B125" s="606" t="s">
        <v>704</v>
      </c>
      <c r="C125" s="605" t="s">
        <v>848</v>
      </c>
    </row>
    <row r="126" spans="1:3" ht="22.5">
      <c r="A126" s="602">
        <v>6.08</v>
      </c>
      <c r="B126" s="603" t="s">
        <v>705</v>
      </c>
      <c r="C126" s="605" t="s">
        <v>849</v>
      </c>
    </row>
    <row r="127" spans="1:3" ht="22.5">
      <c r="A127" s="602">
        <v>6.09</v>
      </c>
      <c r="B127" s="607" t="s">
        <v>706</v>
      </c>
      <c r="C127" s="605" t="s">
        <v>850</v>
      </c>
    </row>
    <row r="128" spans="1:3">
      <c r="A128" s="608">
        <v>6.1</v>
      </c>
      <c r="B128" s="607" t="s">
        <v>707</v>
      </c>
      <c r="C128" s="605" t="s">
        <v>851</v>
      </c>
    </row>
    <row r="129" spans="1:3">
      <c r="A129" s="602">
        <v>6.11</v>
      </c>
      <c r="B129" s="607" t="s">
        <v>708</v>
      </c>
      <c r="C129" s="605" t="s">
        <v>852</v>
      </c>
    </row>
    <row r="130" spans="1:3">
      <c r="A130" s="602">
        <v>6.12</v>
      </c>
      <c r="B130" s="607" t="s">
        <v>709</v>
      </c>
      <c r="C130" s="605" t="s">
        <v>853</v>
      </c>
    </row>
    <row r="131" spans="1:3">
      <c r="A131" s="602">
        <v>6.13</v>
      </c>
      <c r="B131" s="607" t="s">
        <v>710</v>
      </c>
      <c r="C131" s="609" t="s">
        <v>854</v>
      </c>
    </row>
    <row r="132" spans="1:3">
      <c r="A132" s="602">
        <v>6.14</v>
      </c>
      <c r="B132" s="607" t="s">
        <v>711</v>
      </c>
      <c r="C132" s="609" t="s">
        <v>855</v>
      </c>
    </row>
    <row r="133" spans="1:3">
      <c r="A133" s="602">
        <v>6.15</v>
      </c>
      <c r="B133" s="607" t="s">
        <v>712</v>
      </c>
      <c r="C133" s="609" t="s">
        <v>856</v>
      </c>
    </row>
    <row r="134" spans="1:3" ht="22.5">
      <c r="A134" s="602">
        <v>6.16</v>
      </c>
      <c r="B134" s="607" t="s">
        <v>713</v>
      </c>
      <c r="C134" s="609" t="s">
        <v>857</v>
      </c>
    </row>
    <row r="135" spans="1:3">
      <c r="A135" s="602">
        <v>6.17</v>
      </c>
      <c r="B135" s="609" t="s">
        <v>714</v>
      </c>
      <c r="C135" s="609" t="s">
        <v>858</v>
      </c>
    </row>
    <row r="136" spans="1:3" ht="22.5">
      <c r="A136" s="602">
        <v>6.18</v>
      </c>
      <c r="B136" s="607" t="s">
        <v>715</v>
      </c>
      <c r="C136" s="609" t="s">
        <v>859</v>
      </c>
    </row>
    <row r="137" spans="1:3">
      <c r="A137" s="602">
        <v>6.19</v>
      </c>
      <c r="B137" s="607" t="s">
        <v>716</v>
      </c>
      <c r="C137" s="609" t="s">
        <v>860</v>
      </c>
    </row>
    <row r="138" spans="1:3">
      <c r="A138" s="608">
        <v>6.2</v>
      </c>
      <c r="B138" s="607" t="s">
        <v>717</v>
      </c>
      <c r="C138" s="609" t="s">
        <v>861</v>
      </c>
    </row>
    <row r="139" spans="1:3">
      <c r="A139" s="602">
        <v>6.21</v>
      </c>
      <c r="B139" s="607" t="s">
        <v>718</v>
      </c>
      <c r="C139" s="609" t="s">
        <v>862</v>
      </c>
    </row>
    <row r="140" spans="1:3">
      <c r="A140" s="602">
        <v>6.22</v>
      </c>
      <c r="B140" s="607" t="s">
        <v>719</v>
      </c>
      <c r="C140" s="609" t="s">
        <v>863</v>
      </c>
    </row>
    <row r="141" spans="1:3" ht="22.5">
      <c r="A141" s="602">
        <v>6.23</v>
      </c>
      <c r="B141" s="607" t="s">
        <v>720</v>
      </c>
      <c r="C141" s="609" t="s">
        <v>864</v>
      </c>
    </row>
    <row r="142" spans="1:3" ht="22.5">
      <c r="A142" s="602">
        <v>6.24</v>
      </c>
      <c r="B142" s="603" t="s">
        <v>721</v>
      </c>
      <c r="C142" s="609" t="s">
        <v>865</v>
      </c>
    </row>
    <row r="143" spans="1:3">
      <c r="A143" s="602">
        <v>6.2500000000000098</v>
      </c>
      <c r="B143" s="603" t="s">
        <v>722</v>
      </c>
      <c r="C143" s="609" t="s">
        <v>866</v>
      </c>
    </row>
    <row r="144" spans="1:3" ht="22.5">
      <c r="A144" s="602">
        <v>6.2600000000000202</v>
      </c>
      <c r="B144" s="603" t="s">
        <v>867</v>
      </c>
      <c r="C144" s="649" t="s">
        <v>868</v>
      </c>
    </row>
    <row r="145" spans="1:3" ht="22.5">
      <c r="A145" s="602">
        <v>6.2700000000000298</v>
      </c>
      <c r="B145" s="603" t="s">
        <v>165</v>
      </c>
      <c r="C145" s="649" t="s">
        <v>957</v>
      </c>
    </row>
    <row r="146" spans="1:3">
      <c r="A146" s="602"/>
      <c r="B146" s="766" t="s">
        <v>869</v>
      </c>
      <c r="C146" s="767"/>
    </row>
    <row r="147" spans="1:3" s="611" customFormat="1">
      <c r="A147" s="610">
        <v>7.1</v>
      </c>
      <c r="B147" s="603" t="s">
        <v>870</v>
      </c>
      <c r="C147" s="779" t="s">
        <v>871</v>
      </c>
    </row>
    <row r="148" spans="1:3" s="611" customFormat="1">
      <c r="A148" s="610">
        <v>7.2</v>
      </c>
      <c r="B148" s="603" t="s">
        <v>872</v>
      </c>
      <c r="C148" s="780"/>
    </row>
    <row r="149" spans="1:3" s="611" customFormat="1">
      <c r="A149" s="610">
        <v>7.3</v>
      </c>
      <c r="B149" s="603" t="s">
        <v>873</v>
      </c>
      <c r="C149" s="780"/>
    </row>
    <row r="150" spans="1:3" s="611" customFormat="1">
      <c r="A150" s="610">
        <v>7.4</v>
      </c>
      <c r="B150" s="603" t="s">
        <v>874</v>
      </c>
      <c r="C150" s="780"/>
    </row>
    <row r="151" spans="1:3" s="611" customFormat="1">
      <c r="A151" s="610">
        <v>7.5</v>
      </c>
      <c r="B151" s="603" t="s">
        <v>875</v>
      </c>
      <c r="C151" s="780"/>
    </row>
    <row r="152" spans="1:3" s="611" customFormat="1">
      <c r="A152" s="610">
        <v>7.6</v>
      </c>
      <c r="B152" s="603" t="s">
        <v>948</v>
      </c>
      <c r="C152" s="781"/>
    </row>
    <row r="153" spans="1:3" s="611" customFormat="1" ht="22.5">
      <c r="A153" s="610">
        <v>7.7</v>
      </c>
      <c r="B153" s="603" t="s">
        <v>876</v>
      </c>
      <c r="C153" s="612" t="s">
        <v>877</v>
      </c>
    </row>
    <row r="154" spans="1:3" s="611" customFormat="1" ht="22.5">
      <c r="A154" s="610">
        <v>7.8</v>
      </c>
      <c r="B154" s="603" t="s">
        <v>878</v>
      </c>
      <c r="C154" s="612" t="s">
        <v>879</v>
      </c>
    </row>
    <row r="155" spans="1:3">
      <c r="A155" s="601"/>
      <c r="B155" s="766" t="s">
        <v>880</v>
      </c>
      <c r="C155" s="767"/>
    </row>
    <row r="156" spans="1:3">
      <c r="A156" s="610">
        <v>1</v>
      </c>
      <c r="B156" s="770" t="s">
        <v>962</v>
      </c>
      <c r="C156" s="771"/>
    </row>
    <row r="157" spans="1:3" ht="24.95" customHeight="1">
      <c r="A157" s="610">
        <v>2</v>
      </c>
      <c r="B157" s="773" t="s">
        <v>958</v>
      </c>
      <c r="C157" s="774"/>
    </row>
    <row r="158" spans="1:3">
      <c r="A158" s="610">
        <v>3</v>
      </c>
      <c r="B158" s="773" t="s">
        <v>947</v>
      </c>
      <c r="C158" s="774"/>
    </row>
    <row r="159" spans="1:3">
      <c r="A159" s="601"/>
      <c r="B159" s="766" t="s">
        <v>881</v>
      </c>
      <c r="C159" s="767"/>
    </row>
    <row r="160" spans="1:3" ht="39" customHeight="1">
      <c r="A160" s="610">
        <v>1</v>
      </c>
      <c r="B160" s="775" t="s">
        <v>964</v>
      </c>
      <c r="C160" s="776"/>
    </row>
    <row r="161" spans="1:3" ht="22.5">
      <c r="A161" s="610">
        <v>3</v>
      </c>
      <c r="B161" s="603" t="s">
        <v>686</v>
      </c>
      <c r="C161" s="612" t="s">
        <v>882</v>
      </c>
    </row>
    <row r="162" spans="1:3" ht="22.5">
      <c r="A162" s="610">
        <v>4</v>
      </c>
      <c r="B162" s="603" t="s">
        <v>687</v>
      </c>
      <c r="C162" s="612" t="s">
        <v>883</v>
      </c>
    </row>
    <row r="163" spans="1:3" ht="33.75">
      <c r="A163" s="610">
        <v>5</v>
      </c>
      <c r="B163" s="603" t="s">
        <v>688</v>
      </c>
      <c r="C163" s="612" t="s">
        <v>884</v>
      </c>
    </row>
    <row r="164" spans="1:3">
      <c r="A164" s="610">
        <v>6</v>
      </c>
      <c r="B164" s="603" t="s">
        <v>689</v>
      </c>
      <c r="C164" s="603" t="s">
        <v>885</v>
      </c>
    </row>
    <row r="165" spans="1:3">
      <c r="A165" s="601"/>
      <c r="B165" s="766" t="s">
        <v>886</v>
      </c>
      <c r="C165" s="767"/>
    </row>
    <row r="166" spans="1:3" ht="22.5">
      <c r="A166" s="610"/>
      <c r="B166" s="603" t="s">
        <v>887</v>
      </c>
      <c r="C166" s="613" t="s">
        <v>888</v>
      </c>
    </row>
    <row r="167" spans="1:3">
      <c r="A167" s="610"/>
      <c r="B167" s="603" t="s">
        <v>688</v>
      </c>
      <c r="C167" s="612" t="s">
        <v>889</v>
      </c>
    </row>
    <row r="168" spans="1:3">
      <c r="A168" s="601"/>
      <c r="B168" s="766" t="s">
        <v>890</v>
      </c>
      <c r="C168" s="767"/>
    </row>
    <row r="169" spans="1:3">
      <c r="A169" s="601"/>
      <c r="B169" s="768" t="s">
        <v>951</v>
      </c>
      <c r="C169" s="769"/>
    </row>
    <row r="170" spans="1:3">
      <c r="A170" s="601" t="s">
        <v>891</v>
      </c>
      <c r="B170" s="614" t="s">
        <v>746</v>
      </c>
      <c r="C170" s="615" t="s">
        <v>892</v>
      </c>
    </row>
    <row r="171" spans="1:3">
      <c r="A171" s="601" t="s">
        <v>540</v>
      </c>
      <c r="B171" s="616" t="s">
        <v>747</v>
      </c>
      <c r="C171" s="612" t="s">
        <v>893</v>
      </c>
    </row>
    <row r="172" spans="1:3" ht="22.5">
      <c r="A172" s="601" t="s">
        <v>547</v>
      </c>
      <c r="B172" s="615" t="s">
        <v>748</v>
      </c>
      <c r="C172" s="612" t="s">
        <v>894</v>
      </c>
    </row>
    <row r="173" spans="1:3">
      <c r="A173" s="601" t="s">
        <v>895</v>
      </c>
      <c r="B173" s="616" t="s">
        <v>749</v>
      </c>
      <c r="C173" s="616" t="s">
        <v>896</v>
      </c>
    </row>
    <row r="174" spans="1:3" ht="22.5">
      <c r="A174" s="601" t="s">
        <v>897</v>
      </c>
      <c r="B174" s="617" t="s">
        <v>750</v>
      </c>
      <c r="C174" s="617" t="s">
        <v>898</v>
      </c>
    </row>
    <row r="175" spans="1:3" ht="22.5">
      <c r="A175" s="601" t="s">
        <v>548</v>
      </c>
      <c r="B175" s="617" t="s">
        <v>751</v>
      </c>
      <c r="C175" s="617" t="s">
        <v>899</v>
      </c>
    </row>
    <row r="176" spans="1:3" ht="22.5">
      <c r="A176" s="601" t="s">
        <v>900</v>
      </c>
      <c r="B176" s="617" t="s">
        <v>752</v>
      </c>
      <c r="C176" s="617" t="s">
        <v>901</v>
      </c>
    </row>
    <row r="177" spans="1:3" ht="22.5">
      <c r="A177" s="601" t="s">
        <v>902</v>
      </c>
      <c r="B177" s="617" t="s">
        <v>753</v>
      </c>
      <c r="C177" s="617" t="s">
        <v>904</v>
      </c>
    </row>
    <row r="178" spans="1:3" ht="22.5">
      <c r="A178" s="601" t="s">
        <v>903</v>
      </c>
      <c r="B178" s="617" t="s">
        <v>754</v>
      </c>
      <c r="C178" s="617" t="s">
        <v>906</v>
      </c>
    </row>
    <row r="179" spans="1:3" ht="22.5">
      <c r="A179" s="601" t="s">
        <v>905</v>
      </c>
      <c r="B179" s="617" t="s">
        <v>755</v>
      </c>
      <c r="C179" s="618" t="s">
        <v>908</v>
      </c>
    </row>
    <row r="180" spans="1:3" ht="22.5">
      <c r="A180" s="601" t="s">
        <v>907</v>
      </c>
      <c r="B180" s="635" t="s">
        <v>756</v>
      </c>
      <c r="C180" s="618" t="s">
        <v>910</v>
      </c>
    </row>
    <row r="181" spans="1:3" ht="22.5">
      <c r="A181" s="601" t="s">
        <v>909</v>
      </c>
      <c r="B181" s="617" t="s">
        <v>757</v>
      </c>
      <c r="C181" s="619" t="s">
        <v>912</v>
      </c>
    </row>
    <row r="182" spans="1:3">
      <c r="A182" s="645" t="s">
        <v>911</v>
      </c>
      <c r="B182" s="620" t="s">
        <v>758</v>
      </c>
      <c r="C182" s="615" t="s">
        <v>913</v>
      </c>
    </row>
    <row r="183" spans="1:3" ht="22.5">
      <c r="A183" s="601"/>
      <c r="B183" s="621" t="s">
        <v>914</v>
      </c>
      <c r="C183" s="605" t="s">
        <v>915</v>
      </c>
    </row>
    <row r="184" spans="1:3" ht="22.5">
      <c r="A184" s="601"/>
      <c r="B184" s="621" t="s">
        <v>916</v>
      </c>
      <c r="C184" s="605" t="s">
        <v>917</v>
      </c>
    </row>
    <row r="185" spans="1:3" ht="22.5">
      <c r="A185" s="601"/>
      <c r="B185" s="621" t="s">
        <v>918</v>
      </c>
      <c r="C185" s="605" t="s">
        <v>919</v>
      </c>
    </row>
    <row r="186" spans="1:3">
      <c r="A186" s="601"/>
      <c r="B186" s="766" t="s">
        <v>920</v>
      </c>
      <c r="C186" s="767"/>
    </row>
    <row r="187" spans="1:3" ht="50.1" customHeight="1">
      <c r="A187" s="601"/>
      <c r="B187" s="770" t="s">
        <v>963</v>
      </c>
      <c r="C187" s="771"/>
    </row>
    <row r="188" spans="1:3">
      <c r="A188" s="610">
        <v>1</v>
      </c>
      <c r="B188" s="609" t="s">
        <v>778</v>
      </c>
      <c r="C188" s="609" t="s">
        <v>778</v>
      </c>
    </row>
    <row r="189" spans="1:3" ht="33.75">
      <c r="A189" s="610">
        <v>2</v>
      </c>
      <c r="B189" s="609" t="s">
        <v>921</v>
      </c>
      <c r="C189" s="609" t="s">
        <v>922</v>
      </c>
    </row>
    <row r="190" spans="1:3">
      <c r="A190" s="610">
        <v>3</v>
      </c>
      <c r="B190" s="609" t="s">
        <v>780</v>
      </c>
      <c r="C190" s="609" t="s">
        <v>923</v>
      </c>
    </row>
    <row r="191" spans="1:3" ht="22.5">
      <c r="A191" s="610">
        <v>4</v>
      </c>
      <c r="B191" s="609" t="s">
        <v>781</v>
      </c>
      <c r="C191" s="609" t="s">
        <v>924</v>
      </c>
    </row>
    <row r="192" spans="1:3" ht="22.5">
      <c r="A192" s="610">
        <v>5</v>
      </c>
      <c r="B192" s="609" t="s">
        <v>782</v>
      </c>
      <c r="C192" s="604" t="s">
        <v>965</v>
      </c>
    </row>
    <row r="193" spans="1:4" ht="45">
      <c r="A193" s="610">
        <v>6</v>
      </c>
      <c r="B193" s="609" t="s">
        <v>783</v>
      </c>
      <c r="C193" s="609" t="s">
        <v>925</v>
      </c>
    </row>
    <row r="194" spans="1:4">
      <c r="A194" s="601"/>
      <c r="B194" s="766" t="s">
        <v>926</v>
      </c>
      <c r="C194" s="767"/>
    </row>
    <row r="195" spans="1:4" ht="26.1" customHeight="1">
      <c r="A195" s="601"/>
      <c r="B195" s="764" t="s">
        <v>949</v>
      </c>
      <c r="C195" s="772"/>
    </row>
    <row r="196" spans="1:4" ht="22.5">
      <c r="A196" s="601">
        <v>1.1000000000000001</v>
      </c>
      <c r="B196" s="622" t="s">
        <v>793</v>
      </c>
      <c r="C196" s="636" t="s">
        <v>927</v>
      </c>
      <c r="D196" s="637"/>
    </row>
    <row r="197" spans="1:4" ht="12.75">
      <c r="A197" s="601" t="s">
        <v>253</v>
      </c>
      <c r="B197" s="623" t="s">
        <v>794</v>
      </c>
      <c r="C197" s="636" t="s">
        <v>928</v>
      </c>
      <c r="D197" s="638"/>
    </row>
    <row r="198" spans="1:4" ht="12.75">
      <c r="A198" s="601" t="s">
        <v>795</v>
      </c>
      <c r="B198" s="624" t="s">
        <v>796</v>
      </c>
      <c r="C198" s="762" t="s">
        <v>950</v>
      </c>
      <c r="D198" s="639"/>
    </row>
    <row r="199" spans="1:4" ht="12.75">
      <c r="A199" s="601" t="s">
        <v>797</v>
      </c>
      <c r="B199" s="624" t="s">
        <v>798</v>
      </c>
      <c r="C199" s="762"/>
      <c r="D199" s="639"/>
    </row>
    <row r="200" spans="1:4" ht="12.75">
      <c r="A200" s="601" t="s">
        <v>799</v>
      </c>
      <c r="B200" s="624" t="s">
        <v>800</v>
      </c>
      <c r="C200" s="762"/>
      <c r="D200" s="639"/>
    </row>
    <row r="201" spans="1:4" ht="12.75">
      <c r="A201" s="601" t="s">
        <v>801</v>
      </c>
      <c r="B201" s="624" t="s">
        <v>802</v>
      </c>
      <c r="C201" s="762"/>
      <c r="D201" s="639"/>
    </row>
    <row r="202" spans="1:4" ht="22.5">
      <c r="A202" s="601">
        <v>1.2</v>
      </c>
      <c r="B202" s="625" t="s">
        <v>803</v>
      </c>
      <c r="C202" s="626" t="s">
        <v>929</v>
      </c>
      <c r="D202" s="640"/>
    </row>
    <row r="203" spans="1:4" ht="22.5">
      <c r="A203" s="601" t="s">
        <v>805</v>
      </c>
      <c r="B203" s="627" t="s">
        <v>806</v>
      </c>
      <c r="C203" s="628" t="s">
        <v>930</v>
      </c>
      <c r="D203" s="641"/>
    </row>
    <row r="204" spans="1:4" ht="23.25">
      <c r="A204" s="601" t="s">
        <v>807</v>
      </c>
      <c r="B204" s="629" t="s">
        <v>808</v>
      </c>
      <c r="C204" s="628" t="s">
        <v>931</v>
      </c>
      <c r="D204" s="642"/>
    </row>
    <row r="205" spans="1:4" ht="12.75">
      <c r="A205" s="601" t="s">
        <v>809</v>
      </c>
      <c r="B205" s="630" t="s">
        <v>810</v>
      </c>
      <c r="C205" s="626" t="s">
        <v>932</v>
      </c>
      <c r="D205" s="641"/>
    </row>
    <row r="206" spans="1:4" ht="18" customHeight="1">
      <c r="A206" s="601" t="s">
        <v>811</v>
      </c>
      <c r="B206" s="633" t="s">
        <v>812</v>
      </c>
      <c r="C206" s="626" t="s">
        <v>933</v>
      </c>
      <c r="D206" s="642"/>
    </row>
    <row r="207" spans="1:4" ht="22.5">
      <c r="A207" s="601">
        <v>1.4</v>
      </c>
      <c r="B207" s="627" t="s">
        <v>945</v>
      </c>
      <c r="C207" s="631" t="s">
        <v>934</v>
      </c>
      <c r="D207" s="643"/>
    </row>
    <row r="208" spans="1:4" ht="12.75">
      <c r="A208" s="601">
        <v>1.5</v>
      </c>
      <c r="B208" s="627" t="s">
        <v>946</v>
      </c>
      <c r="C208" s="631" t="s">
        <v>934</v>
      </c>
      <c r="D208" s="643"/>
    </row>
    <row r="209" spans="1:3">
      <c r="A209" s="601"/>
      <c r="B209" s="763" t="s">
        <v>935</v>
      </c>
      <c r="C209" s="763"/>
    </row>
    <row r="210" spans="1:3" ht="24.6" customHeight="1">
      <c r="A210" s="601"/>
      <c r="B210" s="764" t="s">
        <v>936</v>
      </c>
      <c r="C210" s="764"/>
    </row>
    <row r="211" spans="1:3" ht="22.5">
      <c r="A211" s="610"/>
      <c r="B211" s="603" t="s">
        <v>686</v>
      </c>
      <c r="C211" s="612" t="s">
        <v>882</v>
      </c>
    </row>
    <row r="212" spans="1:3" ht="22.5">
      <c r="A212" s="610"/>
      <c r="B212" s="603" t="s">
        <v>687</v>
      </c>
      <c r="C212" s="612" t="s">
        <v>883</v>
      </c>
    </row>
    <row r="213" spans="1:3" ht="22.5">
      <c r="A213" s="601"/>
      <c r="B213" s="603" t="s">
        <v>688</v>
      </c>
      <c r="C213" s="612" t="s">
        <v>937</v>
      </c>
    </row>
    <row r="214" spans="1:3">
      <c r="A214" s="601"/>
      <c r="B214" s="763" t="s">
        <v>938</v>
      </c>
      <c r="C214" s="763"/>
    </row>
    <row r="215" spans="1:3" ht="36" customHeight="1">
      <c r="A215" s="610"/>
      <c r="B215" s="765" t="s">
        <v>952</v>
      </c>
      <c r="C215" s="765"/>
    </row>
  </sheetData>
  <mergeCells count="131">
    <mergeCell ref="B7:C7"/>
    <mergeCell ref="B8:C8"/>
    <mergeCell ref="B9:C9"/>
    <mergeCell ref="B10:C10"/>
    <mergeCell ref="B11:C11"/>
    <mergeCell ref="B12:C12"/>
    <mergeCell ref="A1:C1"/>
    <mergeCell ref="B2:C2"/>
    <mergeCell ref="B3:C3"/>
    <mergeCell ref="A4:C4"/>
    <mergeCell ref="B5:C5"/>
    <mergeCell ref="B6:C6"/>
    <mergeCell ref="B19:C19"/>
    <mergeCell ref="B20:C20"/>
    <mergeCell ref="B21:C21"/>
    <mergeCell ref="B22:C22"/>
    <mergeCell ref="B23:C23"/>
    <mergeCell ref="B24:C24"/>
    <mergeCell ref="B13:C13"/>
    <mergeCell ref="B14:C14"/>
    <mergeCell ref="B15:C15"/>
    <mergeCell ref="B16:C16"/>
    <mergeCell ref="B17:C17"/>
    <mergeCell ref="B18:C18"/>
    <mergeCell ref="B31:C31"/>
    <mergeCell ref="B32:C32"/>
    <mergeCell ref="B33:C33"/>
    <mergeCell ref="B34:C34"/>
    <mergeCell ref="B35:C35"/>
    <mergeCell ref="B36:C36"/>
    <mergeCell ref="B25:C25"/>
    <mergeCell ref="A26:C26"/>
    <mergeCell ref="B27:C27"/>
    <mergeCell ref="A28:C28"/>
    <mergeCell ref="B29:C29"/>
    <mergeCell ref="B30:C30"/>
    <mergeCell ref="B43:C43"/>
    <mergeCell ref="B44:C44"/>
    <mergeCell ref="B45:C45"/>
    <mergeCell ref="A46:C46"/>
    <mergeCell ref="B47:C47"/>
    <mergeCell ref="A48:C48"/>
    <mergeCell ref="B37:C37"/>
    <mergeCell ref="B38:C38"/>
    <mergeCell ref="B39:C39"/>
    <mergeCell ref="B40:C40"/>
    <mergeCell ref="B41:C41"/>
    <mergeCell ref="A42:C42"/>
    <mergeCell ref="A55:C55"/>
    <mergeCell ref="B56:C56"/>
    <mergeCell ref="B57:C57"/>
    <mergeCell ref="B58:C58"/>
    <mergeCell ref="B59:C59"/>
    <mergeCell ref="B60:C60"/>
    <mergeCell ref="B49:C49"/>
    <mergeCell ref="B50:C50"/>
    <mergeCell ref="B51:C51"/>
    <mergeCell ref="B52:C52"/>
    <mergeCell ref="B53:C53"/>
    <mergeCell ref="B54:C54"/>
    <mergeCell ref="A67:C67"/>
    <mergeCell ref="B68:C68"/>
    <mergeCell ref="B69:C69"/>
    <mergeCell ref="B70:C70"/>
    <mergeCell ref="B71:C71"/>
    <mergeCell ref="B72:C72"/>
    <mergeCell ref="B61:C61"/>
    <mergeCell ref="B62:C62"/>
    <mergeCell ref="B63:C63"/>
    <mergeCell ref="B64:C64"/>
    <mergeCell ref="A65:C65"/>
    <mergeCell ref="B66:C66"/>
    <mergeCell ref="B79:C79"/>
    <mergeCell ref="A80:C80"/>
    <mergeCell ref="B81:C81"/>
    <mergeCell ref="B82:C82"/>
    <mergeCell ref="B83:C83"/>
    <mergeCell ref="B84:C84"/>
    <mergeCell ref="B73:C73"/>
    <mergeCell ref="B74:C74"/>
    <mergeCell ref="B75:C75"/>
    <mergeCell ref="A76:C76"/>
    <mergeCell ref="B77:C77"/>
    <mergeCell ref="B78:C78"/>
    <mergeCell ref="B91:C91"/>
    <mergeCell ref="B92:C92"/>
    <mergeCell ref="B93:C93"/>
    <mergeCell ref="B94:C94"/>
    <mergeCell ref="B95:C95"/>
    <mergeCell ref="A96:C96"/>
    <mergeCell ref="B85:C85"/>
    <mergeCell ref="B86:C86"/>
    <mergeCell ref="B87:C87"/>
    <mergeCell ref="A88:C88"/>
    <mergeCell ref="B89:C89"/>
    <mergeCell ref="B90:C90"/>
    <mergeCell ref="B110:C110"/>
    <mergeCell ref="A111:C111"/>
    <mergeCell ref="A112:C112"/>
    <mergeCell ref="B113:C113"/>
    <mergeCell ref="B114:C114"/>
    <mergeCell ref="B115:C115"/>
    <mergeCell ref="A97:C97"/>
    <mergeCell ref="A105:C105"/>
    <mergeCell ref="B106:C106"/>
    <mergeCell ref="A107:C107"/>
    <mergeCell ref="B108:C108"/>
    <mergeCell ref="B109:C109"/>
    <mergeCell ref="B156:C156"/>
    <mergeCell ref="B157:C157"/>
    <mergeCell ref="B158:C158"/>
    <mergeCell ref="B159:C159"/>
    <mergeCell ref="B160:C160"/>
    <mergeCell ref="B165:C165"/>
    <mergeCell ref="B116:C116"/>
    <mergeCell ref="B117:C117"/>
    <mergeCell ref="B118:C118"/>
    <mergeCell ref="B146:C146"/>
    <mergeCell ref="B155:C155"/>
    <mergeCell ref="C147:C152"/>
    <mergeCell ref="C198:C201"/>
    <mergeCell ref="B209:C209"/>
    <mergeCell ref="B210:C210"/>
    <mergeCell ref="B214:C214"/>
    <mergeCell ref="B215:C215"/>
    <mergeCell ref="B168:C168"/>
    <mergeCell ref="B169:C169"/>
    <mergeCell ref="B186:C186"/>
    <mergeCell ref="B187:C187"/>
    <mergeCell ref="B194:C194"/>
    <mergeCell ref="B195:C195"/>
  </mergeCells>
  <pageMargins left="0.25" right="0.25" top="0.75" bottom="0.75" header="0.3" footer="0.3"/>
  <pageSetup orientation="landscape"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43"/>
  <sheetViews>
    <sheetView workbookViewId="0">
      <pane xSplit="1" ySplit="5" topLeftCell="B28" activePane="bottomRight" state="frozen"/>
      <selection pane="topRight" activeCell="B1" sqref="B1"/>
      <selection pane="bottomLeft" activeCell="A5" sqref="A5"/>
      <selection pane="bottomRight" activeCell="C7" sqref="C7:H41"/>
    </sheetView>
  </sheetViews>
  <sheetFormatPr defaultRowHeight="15"/>
  <cols>
    <col min="1" max="1" width="9.5703125" style="2" bestFit="1" customWidth="1"/>
    <col min="2" max="2" width="55.140625" style="2" bestFit="1" customWidth="1"/>
    <col min="3" max="3" width="11.7109375" style="2" customWidth="1"/>
    <col min="4" max="4" width="13.28515625" style="2" customWidth="1"/>
    <col min="5" max="5" width="14.5703125" style="2" customWidth="1"/>
    <col min="6" max="6" width="11.7109375" style="2" customWidth="1"/>
    <col min="7" max="7" width="13.7109375" style="2" customWidth="1"/>
    <col min="8" max="8" width="14.5703125" style="2" customWidth="1"/>
  </cols>
  <sheetData>
    <row r="1" spans="1:8" ht="15.75">
      <c r="A1" s="18" t="s">
        <v>188</v>
      </c>
      <c r="B1" s="345" t="str">
        <f>Info!C2</f>
        <v>სს "ზირაათ ბანკი საქართველო"</v>
      </c>
    </row>
    <row r="2" spans="1:8" ht="15.75">
      <c r="A2" s="18" t="s">
        <v>189</v>
      </c>
      <c r="B2" s="832">
        <f>'1. key ratios'!B2</f>
        <v>44377</v>
      </c>
    </row>
    <row r="3" spans="1:8" ht="15.75">
      <c r="A3" s="18"/>
    </row>
    <row r="4" spans="1:8" ht="16.5" thickBot="1">
      <c r="A4" s="32" t="s">
        <v>407</v>
      </c>
      <c r="B4" s="72" t="s">
        <v>245</v>
      </c>
      <c r="C4" s="32"/>
      <c r="D4" s="33"/>
      <c r="E4" s="33"/>
      <c r="F4" s="34"/>
      <c r="G4" s="34"/>
      <c r="H4" s="35" t="s">
        <v>93</v>
      </c>
    </row>
    <row r="5" spans="1:8" ht="15.75">
      <c r="A5" s="36"/>
      <c r="B5" s="37"/>
      <c r="C5" s="658" t="s">
        <v>194</v>
      </c>
      <c r="D5" s="659"/>
      <c r="E5" s="660"/>
      <c r="F5" s="658" t="s">
        <v>195</v>
      </c>
      <c r="G5" s="659"/>
      <c r="H5" s="661"/>
    </row>
    <row r="6" spans="1:8" ht="15.75">
      <c r="A6" s="38" t="s">
        <v>26</v>
      </c>
      <c r="B6" s="39" t="s">
        <v>153</v>
      </c>
      <c r="C6" s="40" t="s">
        <v>27</v>
      </c>
      <c r="D6" s="40" t="s">
        <v>94</v>
      </c>
      <c r="E6" s="40" t="s">
        <v>68</v>
      </c>
      <c r="F6" s="40" t="s">
        <v>27</v>
      </c>
      <c r="G6" s="40" t="s">
        <v>94</v>
      </c>
      <c r="H6" s="41" t="s">
        <v>68</v>
      </c>
    </row>
    <row r="7" spans="1:8" ht="15.75">
      <c r="A7" s="38">
        <v>1</v>
      </c>
      <c r="B7" s="42" t="s">
        <v>154</v>
      </c>
      <c r="C7" s="245">
        <v>2377985.7599999998</v>
      </c>
      <c r="D7" s="245">
        <v>4987571.0631999997</v>
      </c>
      <c r="E7" s="246">
        <f>SUM(C7:D7)</f>
        <v>7365556.8231999995</v>
      </c>
      <c r="F7" s="247">
        <v>1766516.65</v>
      </c>
      <c r="G7" s="248">
        <v>4729785.8389999997</v>
      </c>
      <c r="H7" s="246">
        <f>SUM(F7:G7)</f>
        <v>6496302.4890000001</v>
      </c>
    </row>
    <row r="8" spans="1:8" ht="15.75">
      <c r="A8" s="38">
        <v>2</v>
      </c>
      <c r="B8" s="42" t="s">
        <v>155</v>
      </c>
      <c r="C8" s="245">
        <v>5957988.5700000003</v>
      </c>
      <c r="D8" s="245">
        <v>31040223.491300002</v>
      </c>
      <c r="E8" s="246">
        <f t="shared" ref="E8:E41" si="0">SUM(C8:D8)</f>
        <v>36998212.061300002</v>
      </c>
      <c r="F8" s="247">
        <v>8072701.7599999998</v>
      </c>
      <c r="G8" s="248">
        <v>19878324.3477</v>
      </c>
      <c r="H8" s="246">
        <f t="shared" ref="H8:H41" si="1">SUM(F8:G8)</f>
        <v>27951026.107699998</v>
      </c>
    </row>
    <row r="9" spans="1:8" ht="15.75">
      <c r="A9" s="38">
        <v>3</v>
      </c>
      <c r="B9" s="42" t="s">
        <v>156</v>
      </c>
      <c r="C9" s="245">
        <v>25107.46</v>
      </c>
      <c r="D9" s="245">
        <v>6385221.3359000003</v>
      </c>
      <c r="E9" s="246">
        <f t="shared" si="0"/>
        <v>6410328.7959000003</v>
      </c>
      <c r="F9" s="247">
        <v>25425.87</v>
      </c>
      <c r="G9" s="248">
        <v>12498828.2358</v>
      </c>
      <c r="H9" s="246">
        <f t="shared" si="1"/>
        <v>12524254.105799999</v>
      </c>
    </row>
    <row r="10" spans="1:8" ht="15.75">
      <c r="A10" s="38">
        <v>4</v>
      </c>
      <c r="B10" s="42" t="s">
        <v>185</v>
      </c>
      <c r="C10" s="245">
        <v>0</v>
      </c>
      <c r="D10" s="245">
        <v>0</v>
      </c>
      <c r="E10" s="246">
        <f t="shared" si="0"/>
        <v>0</v>
      </c>
      <c r="F10" s="247">
        <v>0</v>
      </c>
      <c r="G10" s="248">
        <v>0</v>
      </c>
      <c r="H10" s="246">
        <f t="shared" si="1"/>
        <v>0</v>
      </c>
    </row>
    <row r="11" spans="1:8" ht="15.75">
      <c r="A11" s="38">
        <v>5</v>
      </c>
      <c r="B11" s="42" t="s">
        <v>157</v>
      </c>
      <c r="C11" s="245">
        <v>7249180.8700000001</v>
      </c>
      <c r="D11" s="245">
        <v>0</v>
      </c>
      <c r="E11" s="246">
        <f t="shared" si="0"/>
        <v>7249180.8700000001</v>
      </c>
      <c r="F11" s="247">
        <v>20841613.899999999</v>
      </c>
      <c r="G11" s="248">
        <v>0</v>
      </c>
      <c r="H11" s="246">
        <f t="shared" si="1"/>
        <v>20841613.899999999</v>
      </c>
    </row>
    <row r="12" spans="1:8" ht="15.75">
      <c r="A12" s="38">
        <v>6.1</v>
      </c>
      <c r="B12" s="43" t="s">
        <v>158</v>
      </c>
      <c r="C12" s="245">
        <v>53370920.529999994</v>
      </c>
      <c r="D12" s="245">
        <v>23407982.300000001</v>
      </c>
      <c r="E12" s="246">
        <f t="shared" si="0"/>
        <v>76778902.829999998</v>
      </c>
      <c r="F12" s="247">
        <v>34249229.109999999</v>
      </c>
      <c r="G12" s="248">
        <v>16150288.558700001</v>
      </c>
      <c r="H12" s="246">
        <f t="shared" si="1"/>
        <v>50399517.668700002</v>
      </c>
    </row>
    <row r="13" spans="1:8" ht="15.75">
      <c r="A13" s="38">
        <v>6.2</v>
      </c>
      <c r="B13" s="43" t="s">
        <v>159</v>
      </c>
      <c r="C13" s="245">
        <v>-3100752.88</v>
      </c>
      <c r="D13" s="245">
        <v>-1590780.0168000001</v>
      </c>
      <c r="E13" s="246">
        <f t="shared" si="0"/>
        <v>-4691532.8968000002</v>
      </c>
      <c r="F13" s="247">
        <v>-2414353.3888500002</v>
      </c>
      <c r="G13" s="248">
        <v>-1473612.7017545002</v>
      </c>
      <c r="H13" s="246">
        <f t="shared" si="1"/>
        <v>-3887966.0906045004</v>
      </c>
    </row>
    <row r="14" spans="1:8" ht="15.75">
      <c r="A14" s="38">
        <v>6</v>
      </c>
      <c r="B14" s="42" t="s">
        <v>160</v>
      </c>
      <c r="C14" s="246">
        <v>50270167.649999991</v>
      </c>
      <c r="D14" s="246">
        <v>21817202.283199999</v>
      </c>
      <c r="E14" s="246">
        <f t="shared" si="0"/>
        <v>72087369.933199987</v>
      </c>
      <c r="F14" s="246">
        <v>31834875.72115</v>
      </c>
      <c r="G14" s="246">
        <v>14676675.8569455</v>
      </c>
      <c r="H14" s="246">
        <f t="shared" si="1"/>
        <v>46511551.578095496</v>
      </c>
    </row>
    <row r="15" spans="1:8" ht="15.75">
      <c r="A15" s="38">
        <v>7</v>
      </c>
      <c r="B15" s="42" t="s">
        <v>161</v>
      </c>
      <c r="C15" s="245">
        <v>637222.1</v>
      </c>
      <c r="D15" s="245">
        <v>153076.68540000002</v>
      </c>
      <c r="E15" s="246">
        <f t="shared" si="0"/>
        <v>790298.78539999994</v>
      </c>
      <c r="F15" s="247">
        <v>2005735.7200000002</v>
      </c>
      <c r="G15" s="248">
        <v>207073.67199999999</v>
      </c>
      <c r="H15" s="246">
        <f t="shared" si="1"/>
        <v>2212809.392</v>
      </c>
    </row>
    <row r="16" spans="1:8" ht="15.75">
      <c r="A16" s="38">
        <v>8</v>
      </c>
      <c r="B16" s="42" t="s">
        <v>162</v>
      </c>
      <c r="C16" s="245">
        <v>62320</v>
      </c>
      <c r="D16" s="245" t="s">
        <v>969</v>
      </c>
      <c r="E16" s="246">
        <f t="shared" si="0"/>
        <v>62320</v>
      </c>
      <c r="F16" s="247">
        <v>70825</v>
      </c>
      <c r="G16" s="248" t="s">
        <v>969</v>
      </c>
      <c r="H16" s="246">
        <f t="shared" si="1"/>
        <v>70825</v>
      </c>
    </row>
    <row r="17" spans="1:8" ht="15.75">
      <c r="A17" s="38">
        <v>9</v>
      </c>
      <c r="B17" s="42" t="s">
        <v>163</v>
      </c>
      <c r="C17" s="245">
        <v>0</v>
      </c>
      <c r="D17" s="245">
        <v>0</v>
      </c>
      <c r="E17" s="246">
        <f t="shared" si="0"/>
        <v>0</v>
      </c>
      <c r="F17" s="247">
        <v>0</v>
      </c>
      <c r="G17" s="248">
        <v>0</v>
      </c>
      <c r="H17" s="246">
        <f t="shared" si="1"/>
        <v>0</v>
      </c>
    </row>
    <row r="18" spans="1:8" ht="15.75">
      <c r="A18" s="38">
        <v>10</v>
      </c>
      <c r="B18" s="42" t="s">
        <v>164</v>
      </c>
      <c r="C18" s="245">
        <v>6393825.5999999996</v>
      </c>
      <c r="D18" s="245" t="s">
        <v>969</v>
      </c>
      <c r="E18" s="246">
        <f t="shared" si="0"/>
        <v>6393825.5999999996</v>
      </c>
      <c r="F18" s="247">
        <v>6779869.9000000004</v>
      </c>
      <c r="G18" s="248" t="s">
        <v>969</v>
      </c>
      <c r="H18" s="246">
        <f t="shared" si="1"/>
        <v>6779869.9000000004</v>
      </c>
    </row>
    <row r="19" spans="1:8" ht="15.75">
      <c r="A19" s="38">
        <v>11</v>
      </c>
      <c r="B19" s="42" t="s">
        <v>165</v>
      </c>
      <c r="C19" s="245">
        <v>597013.28999999992</v>
      </c>
      <c r="D19" s="245">
        <v>1215245.8245000001</v>
      </c>
      <c r="E19" s="246">
        <f t="shared" si="0"/>
        <v>1812259.1145000001</v>
      </c>
      <c r="F19" s="247">
        <v>210779.49</v>
      </c>
      <c r="G19" s="248">
        <v>1483686.9039</v>
      </c>
      <c r="H19" s="246">
        <f t="shared" si="1"/>
        <v>1694466.3939</v>
      </c>
    </row>
    <row r="20" spans="1:8" ht="15.75">
      <c r="A20" s="38">
        <v>12</v>
      </c>
      <c r="B20" s="44" t="s">
        <v>166</v>
      </c>
      <c r="C20" s="246">
        <v>73570811.299999997</v>
      </c>
      <c r="D20" s="246">
        <v>65598540.683500007</v>
      </c>
      <c r="E20" s="246">
        <f t="shared" si="0"/>
        <v>139169351.9835</v>
      </c>
      <c r="F20" s="246">
        <v>71608344.011150002</v>
      </c>
      <c r="G20" s="246">
        <v>53474374.855345495</v>
      </c>
      <c r="H20" s="246">
        <f t="shared" si="1"/>
        <v>125082718.86649549</v>
      </c>
    </row>
    <row r="21" spans="1:8" ht="15.75">
      <c r="A21" s="38"/>
      <c r="B21" s="39" t="s">
        <v>183</v>
      </c>
      <c r="C21" s="250"/>
      <c r="D21" s="250"/>
      <c r="E21" s="246">
        <f t="shared" si="0"/>
        <v>0</v>
      </c>
      <c r="F21" s="251"/>
      <c r="G21" s="252"/>
      <c r="H21" s="246">
        <f t="shared" si="1"/>
        <v>0</v>
      </c>
    </row>
    <row r="22" spans="1:8" ht="15.75">
      <c r="A22" s="38">
        <v>13</v>
      </c>
      <c r="B22" s="42" t="s">
        <v>167</v>
      </c>
      <c r="C22" s="245">
        <v>0</v>
      </c>
      <c r="D22" s="245">
        <v>2823350</v>
      </c>
      <c r="E22" s="246">
        <f t="shared" si="0"/>
        <v>2823350</v>
      </c>
      <c r="F22" s="247">
        <v>0</v>
      </c>
      <c r="G22" s="248">
        <v>2291400</v>
      </c>
      <c r="H22" s="246">
        <f t="shared" si="1"/>
        <v>2291400</v>
      </c>
    </row>
    <row r="23" spans="1:8" ht="15.75">
      <c r="A23" s="38">
        <v>14</v>
      </c>
      <c r="B23" s="42" t="s">
        <v>168</v>
      </c>
      <c r="C23" s="245">
        <v>8845221.4199999999</v>
      </c>
      <c r="D23" s="245">
        <v>46258793.5255</v>
      </c>
      <c r="E23" s="246">
        <f t="shared" si="0"/>
        <v>55104014.945500001</v>
      </c>
      <c r="F23" s="247">
        <v>9154462.540000001</v>
      </c>
      <c r="G23" s="248">
        <v>32133645.675099999</v>
      </c>
      <c r="H23" s="246">
        <f t="shared" si="1"/>
        <v>41288108.215099998</v>
      </c>
    </row>
    <row r="24" spans="1:8" ht="15.75">
      <c r="A24" s="38">
        <v>15</v>
      </c>
      <c r="B24" s="42" t="s">
        <v>169</v>
      </c>
      <c r="C24" s="245">
        <v>2656096.48</v>
      </c>
      <c r="D24" s="245">
        <v>3538255.8720999998</v>
      </c>
      <c r="E24" s="246">
        <f t="shared" si="0"/>
        <v>6194352.3520999998</v>
      </c>
      <c r="F24" s="247">
        <v>3114790.17</v>
      </c>
      <c r="G24" s="248">
        <v>12936575.513</v>
      </c>
      <c r="H24" s="246">
        <f t="shared" si="1"/>
        <v>16051365.683</v>
      </c>
    </row>
    <row r="25" spans="1:8" ht="15.75">
      <c r="A25" s="38">
        <v>16</v>
      </c>
      <c r="B25" s="42" t="s">
        <v>170</v>
      </c>
      <c r="C25" s="245">
        <v>269578</v>
      </c>
      <c r="D25" s="245">
        <v>9732750.496100001</v>
      </c>
      <c r="E25" s="246">
        <f t="shared" si="0"/>
        <v>10002328.496100001</v>
      </c>
      <c r="F25" s="247">
        <v>836209.04</v>
      </c>
      <c r="G25" s="248">
        <v>6734988.0636999998</v>
      </c>
      <c r="H25" s="246">
        <f t="shared" si="1"/>
        <v>7571197.1036999999</v>
      </c>
    </row>
    <row r="26" spans="1:8" ht="15.75">
      <c r="A26" s="38">
        <v>17</v>
      </c>
      <c r="B26" s="42" t="s">
        <v>171</v>
      </c>
      <c r="C26" s="250">
        <v>0</v>
      </c>
      <c r="D26" s="250">
        <v>0</v>
      </c>
      <c r="E26" s="246">
        <f t="shared" si="0"/>
        <v>0</v>
      </c>
      <c r="F26" s="251">
        <v>0</v>
      </c>
      <c r="G26" s="252">
        <v>0</v>
      </c>
      <c r="H26" s="246">
        <f t="shared" si="1"/>
        <v>0</v>
      </c>
    </row>
    <row r="27" spans="1:8" ht="15.75">
      <c r="A27" s="38">
        <v>18</v>
      </c>
      <c r="B27" s="42" t="s">
        <v>172</v>
      </c>
      <c r="C27" s="245">
        <v>0</v>
      </c>
      <c r="D27" s="245">
        <v>0</v>
      </c>
      <c r="E27" s="246">
        <f t="shared" si="0"/>
        <v>0</v>
      </c>
      <c r="F27" s="247">
        <v>0</v>
      </c>
      <c r="G27" s="248">
        <v>0</v>
      </c>
      <c r="H27" s="246">
        <f t="shared" si="1"/>
        <v>0</v>
      </c>
    </row>
    <row r="28" spans="1:8" ht="15.75">
      <c r="A28" s="38">
        <v>19</v>
      </c>
      <c r="B28" s="42" t="s">
        <v>173</v>
      </c>
      <c r="C28" s="245">
        <v>28631.589999999997</v>
      </c>
      <c r="D28" s="245">
        <v>117791.38920000001</v>
      </c>
      <c r="E28" s="246">
        <f t="shared" si="0"/>
        <v>146422.9792</v>
      </c>
      <c r="F28" s="247">
        <v>34662.54</v>
      </c>
      <c r="G28" s="248">
        <v>166618.1704</v>
      </c>
      <c r="H28" s="246">
        <f t="shared" si="1"/>
        <v>201280.71040000001</v>
      </c>
    </row>
    <row r="29" spans="1:8" ht="15.75">
      <c r="A29" s="38">
        <v>20</v>
      </c>
      <c r="B29" s="42" t="s">
        <v>95</v>
      </c>
      <c r="C29" s="245">
        <v>2110690.84</v>
      </c>
      <c r="D29" s="245">
        <v>4724370.7972999997</v>
      </c>
      <c r="E29" s="246">
        <f t="shared" si="0"/>
        <v>6835061.6372999996</v>
      </c>
      <c r="F29" s="247">
        <v>1204794</v>
      </c>
      <c r="G29" s="248">
        <v>943444.07780000009</v>
      </c>
      <c r="H29" s="246">
        <f t="shared" si="1"/>
        <v>2148238.0778000001</v>
      </c>
    </row>
    <row r="30" spans="1:8" ht="15.75">
      <c r="A30" s="38">
        <v>21</v>
      </c>
      <c r="B30" s="42" t="s">
        <v>174</v>
      </c>
      <c r="C30" s="245">
        <v>0</v>
      </c>
      <c r="D30" s="245">
        <v>0</v>
      </c>
      <c r="E30" s="246">
        <f t="shared" si="0"/>
        <v>0</v>
      </c>
      <c r="F30" s="247">
        <v>0</v>
      </c>
      <c r="G30" s="248">
        <v>0</v>
      </c>
      <c r="H30" s="246">
        <f t="shared" si="1"/>
        <v>0</v>
      </c>
    </row>
    <row r="31" spans="1:8" ht="15.75">
      <c r="A31" s="38">
        <v>22</v>
      </c>
      <c r="B31" s="44" t="s">
        <v>175</v>
      </c>
      <c r="C31" s="246">
        <v>13910218.33</v>
      </c>
      <c r="D31" s="246">
        <v>67195312.080200002</v>
      </c>
      <c r="E31" s="246">
        <f t="shared" si="0"/>
        <v>81105530.4102</v>
      </c>
      <c r="F31" s="246">
        <v>14344918.289999999</v>
      </c>
      <c r="G31" s="246">
        <v>55206671.499999993</v>
      </c>
      <c r="H31" s="246">
        <f t="shared" si="1"/>
        <v>69551589.789999992</v>
      </c>
    </row>
    <row r="32" spans="1:8" ht="15.75">
      <c r="A32" s="38"/>
      <c r="B32" s="39" t="s">
        <v>184</v>
      </c>
      <c r="C32" s="250"/>
      <c r="D32" s="250"/>
      <c r="E32" s="246">
        <f t="shared" si="0"/>
        <v>0</v>
      </c>
      <c r="F32" s="251"/>
      <c r="G32" s="252"/>
      <c r="H32" s="246">
        <f t="shared" si="1"/>
        <v>0</v>
      </c>
    </row>
    <row r="33" spans="1:8" ht="15.75">
      <c r="A33" s="38">
        <v>23</v>
      </c>
      <c r="B33" s="42" t="s">
        <v>176</v>
      </c>
      <c r="C33" s="245">
        <v>50000000</v>
      </c>
      <c r="D33" s="250">
        <v>0</v>
      </c>
      <c r="E33" s="246">
        <f t="shared" si="0"/>
        <v>50000000</v>
      </c>
      <c r="F33" s="247">
        <v>50000000</v>
      </c>
      <c r="G33" s="250">
        <v>0</v>
      </c>
      <c r="H33" s="246">
        <f t="shared" si="1"/>
        <v>50000000</v>
      </c>
    </row>
    <row r="34" spans="1:8" ht="15.75">
      <c r="A34" s="38">
        <v>24</v>
      </c>
      <c r="B34" s="42" t="s">
        <v>177</v>
      </c>
      <c r="C34" s="245">
        <v>0</v>
      </c>
      <c r="D34" s="250">
        <v>0</v>
      </c>
      <c r="E34" s="246">
        <f t="shared" si="0"/>
        <v>0</v>
      </c>
      <c r="F34" s="247">
        <v>0</v>
      </c>
      <c r="G34" s="250">
        <v>0</v>
      </c>
      <c r="H34" s="246">
        <f t="shared" si="1"/>
        <v>0</v>
      </c>
    </row>
    <row r="35" spans="1:8" ht="15.75">
      <c r="A35" s="38">
        <v>25</v>
      </c>
      <c r="B35" s="43" t="s">
        <v>178</v>
      </c>
      <c r="C35" s="245">
        <v>0</v>
      </c>
      <c r="D35" s="250">
        <v>0</v>
      </c>
      <c r="E35" s="246">
        <f t="shared" si="0"/>
        <v>0</v>
      </c>
      <c r="F35" s="247">
        <v>0</v>
      </c>
      <c r="G35" s="250">
        <v>0</v>
      </c>
      <c r="H35" s="246">
        <f t="shared" si="1"/>
        <v>0</v>
      </c>
    </row>
    <row r="36" spans="1:8" ht="15.75">
      <c r="A36" s="38">
        <v>26</v>
      </c>
      <c r="B36" s="42" t="s">
        <v>179</v>
      </c>
      <c r="C36" s="245">
        <v>0</v>
      </c>
      <c r="D36" s="250">
        <v>0</v>
      </c>
      <c r="E36" s="246">
        <f t="shared" si="0"/>
        <v>0</v>
      </c>
      <c r="F36" s="247">
        <v>0</v>
      </c>
      <c r="G36" s="250">
        <v>0</v>
      </c>
      <c r="H36" s="246">
        <f t="shared" si="1"/>
        <v>0</v>
      </c>
    </row>
    <row r="37" spans="1:8" ht="15.75">
      <c r="A37" s="38">
        <v>27</v>
      </c>
      <c r="B37" s="42" t="s">
        <v>180</v>
      </c>
      <c r="C37" s="245">
        <v>0</v>
      </c>
      <c r="D37" s="250">
        <v>0</v>
      </c>
      <c r="E37" s="246">
        <f t="shared" si="0"/>
        <v>0</v>
      </c>
      <c r="F37" s="247">
        <v>0</v>
      </c>
      <c r="G37" s="250">
        <v>0</v>
      </c>
      <c r="H37" s="246">
        <f t="shared" si="1"/>
        <v>0</v>
      </c>
    </row>
    <row r="38" spans="1:8" ht="15.75">
      <c r="A38" s="38">
        <v>28</v>
      </c>
      <c r="B38" s="42" t="s">
        <v>181</v>
      </c>
      <c r="C38" s="245">
        <v>8063820.7335999999</v>
      </c>
      <c r="D38" s="250">
        <v>0</v>
      </c>
      <c r="E38" s="246">
        <f t="shared" si="0"/>
        <v>8063820.7335999999</v>
      </c>
      <c r="F38" s="247">
        <v>5531130.5999999996</v>
      </c>
      <c r="G38" s="250">
        <v>0</v>
      </c>
      <c r="H38" s="246">
        <f t="shared" si="1"/>
        <v>5531130.5999999996</v>
      </c>
    </row>
    <row r="39" spans="1:8" ht="15.75">
      <c r="A39" s="38">
        <v>29</v>
      </c>
      <c r="B39" s="42" t="s">
        <v>196</v>
      </c>
      <c r="C39" s="245">
        <v>0</v>
      </c>
      <c r="D39" s="250">
        <v>0</v>
      </c>
      <c r="E39" s="246">
        <f t="shared" si="0"/>
        <v>0</v>
      </c>
      <c r="F39" s="247">
        <v>0</v>
      </c>
      <c r="G39" s="250">
        <v>0</v>
      </c>
      <c r="H39" s="246">
        <f t="shared" si="1"/>
        <v>0</v>
      </c>
    </row>
    <row r="40" spans="1:8" ht="15.75">
      <c r="A40" s="38">
        <v>30</v>
      </c>
      <c r="B40" s="44" t="s">
        <v>182</v>
      </c>
      <c r="C40" s="245">
        <v>58063820.733599998</v>
      </c>
      <c r="D40" s="250">
        <v>0</v>
      </c>
      <c r="E40" s="246">
        <f t="shared" si="0"/>
        <v>58063820.733599998</v>
      </c>
      <c r="F40" s="247">
        <v>55531130.600000001</v>
      </c>
      <c r="G40" s="250">
        <v>0</v>
      </c>
      <c r="H40" s="246">
        <f t="shared" si="1"/>
        <v>55531130.600000001</v>
      </c>
    </row>
    <row r="41" spans="1:8" ht="16.5" thickBot="1">
      <c r="A41" s="45">
        <v>31</v>
      </c>
      <c r="B41" s="46" t="s">
        <v>197</v>
      </c>
      <c r="C41" s="253">
        <v>71974039.063600004</v>
      </c>
      <c r="D41" s="253">
        <v>67195312.080200002</v>
      </c>
      <c r="E41" s="253">
        <f t="shared" si="0"/>
        <v>139169351.14380002</v>
      </c>
      <c r="F41" s="253">
        <v>69876048.890000001</v>
      </c>
      <c r="G41" s="253">
        <v>55206671.499999993</v>
      </c>
      <c r="H41" s="253">
        <f t="shared" si="1"/>
        <v>125082720.38999999</v>
      </c>
    </row>
    <row r="43" spans="1:8">
      <c r="B43" s="47"/>
    </row>
  </sheetData>
  <mergeCells count="2">
    <mergeCell ref="C5:E5"/>
    <mergeCell ref="F5:H5"/>
  </mergeCells>
  <dataValidations count="1">
    <dataValidation type="whole" operator="lessThanOrEqual" allowBlank="1" showInputMessage="1" showErrorMessage="1" sqref="C13:D13 F13:G13">
      <formula1>0</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67"/>
  <sheetViews>
    <sheetView workbookViewId="0">
      <pane xSplit="1" ySplit="6" topLeftCell="B55" activePane="bottomRight" state="frozen"/>
      <selection pane="topRight" activeCell="B1" sqref="B1"/>
      <selection pane="bottomLeft" activeCell="A6" sqref="A6"/>
      <selection pane="bottomRight" activeCell="D2" sqref="D2"/>
    </sheetView>
  </sheetViews>
  <sheetFormatPr defaultColWidth="9.140625" defaultRowHeight="15"/>
  <cols>
    <col min="1" max="1" width="9.5703125" style="2" bestFit="1" customWidth="1"/>
    <col min="2" max="2" width="89.140625" style="2" customWidth="1"/>
    <col min="3" max="8" width="12.7109375" style="2" customWidth="1"/>
    <col min="9" max="9" width="8.85546875" customWidth="1"/>
    <col min="10" max="16384" width="9.140625" style="13"/>
  </cols>
  <sheetData>
    <row r="1" spans="1:8" ht="15.75">
      <c r="A1" s="18" t="s">
        <v>188</v>
      </c>
      <c r="B1" s="17" t="str">
        <f>Info!C2</f>
        <v>სს "ზირაათ ბანკი საქართველო"</v>
      </c>
      <c r="C1" s="17"/>
    </row>
    <row r="2" spans="1:8" ht="15.75">
      <c r="A2" s="18" t="s">
        <v>189</v>
      </c>
      <c r="B2" s="832">
        <f>'1. key ratios'!B2</f>
        <v>44377</v>
      </c>
      <c r="C2" s="30"/>
      <c r="D2" s="19"/>
      <c r="E2" s="19"/>
      <c r="F2" s="19"/>
      <c r="G2" s="19"/>
      <c r="H2" s="19"/>
    </row>
    <row r="3" spans="1:8" ht="15.75">
      <c r="A3" s="18"/>
      <c r="B3" s="17"/>
      <c r="C3" s="30"/>
      <c r="D3" s="19"/>
      <c r="E3" s="19"/>
      <c r="F3" s="19"/>
      <c r="G3" s="19"/>
      <c r="H3" s="19"/>
    </row>
    <row r="4" spans="1:8" ht="16.5" thickBot="1">
      <c r="A4" s="48" t="s">
        <v>408</v>
      </c>
      <c r="B4" s="31" t="s">
        <v>222</v>
      </c>
      <c r="C4" s="34"/>
      <c r="D4" s="34"/>
      <c r="E4" s="34"/>
      <c r="F4" s="48"/>
      <c r="G4" s="48"/>
      <c r="H4" s="49" t="s">
        <v>93</v>
      </c>
    </row>
    <row r="5" spans="1:8" ht="15.75">
      <c r="A5" s="124"/>
      <c r="B5" s="125"/>
      <c r="C5" s="658" t="s">
        <v>194</v>
      </c>
      <c r="D5" s="659"/>
      <c r="E5" s="660"/>
      <c r="F5" s="658" t="s">
        <v>195</v>
      </c>
      <c r="G5" s="659"/>
      <c r="H5" s="661"/>
    </row>
    <row r="6" spans="1:8">
      <c r="A6" s="126" t="s">
        <v>26</v>
      </c>
      <c r="B6" s="50"/>
      <c r="C6" s="51" t="s">
        <v>27</v>
      </c>
      <c r="D6" s="51" t="s">
        <v>96</v>
      </c>
      <c r="E6" s="51" t="s">
        <v>68</v>
      </c>
      <c r="F6" s="51" t="s">
        <v>27</v>
      </c>
      <c r="G6" s="51" t="s">
        <v>96</v>
      </c>
      <c r="H6" s="127" t="s">
        <v>68</v>
      </c>
    </row>
    <row r="7" spans="1:8">
      <c r="A7" s="128"/>
      <c r="B7" s="53" t="s">
        <v>92</v>
      </c>
      <c r="C7" s="54"/>
      <c r="D7" s="54"/>
      <c r="E7" s="54"/>
      <c r="F7" s="54"/>
      <c r="G7" s="54"/>
      <c r="H7" s="129"/>
    </row>
    <row r="8" spans="1:8" ht="15.75">
      <c r="A8" s="128">
        <v>1</v>
      </c>
      <c r="B8" s="55" t="s">
        <v>97</v>
      </c>
      <c r="C8" s="255">
        <v>410277.07</v>
      </c>
      <c r="D8" s="255">
        <v>-17262.22</v>
      </c>
      <c r="E8" s="246">
        <v>393014.85</v>
      </c>
      <c r="F8" s="255">
        <v>324591.35999999999</v>
      </c>
      <c r="G8" s="255">
        <v>56571.8</v>
      </c>
      <c r="H8" s="256">
        <v>381163.16</v>
      </c>
    </row>
    <row r="9" spans="1:8" ht="15.75">
      <c r="A9" s="128">
        <v>2</v>
      </c>
      <c r="B9" s="55" t="s">
        <v>98</v>
      </c>
      <c r="C9" s="257">
        <v>2135740.44</v>
      </c>
      <c r="D9" s="257">
        <v>691598.86</v>
      </c>
      <c r="E9" s="246">
        <v>2827339.3</v>
      </c>
      <c r="F9" s="257">
        <v>1702244.17</v>
      </c>
      <c r="G9" s="257">
        <v>598808.83000000007</v>
      </c>
      <c r="H9" s="256">
        <v>2301053</v>
      </c>
    </row>
    <row r="10" spans="1:8" ht="15.75">
      <c r="A10" s="128">
        <v>2.1</v>
      </c>
      <c r="B10" s="56" t="s">
        <v>99</v>
      </c>
      <c r="C10" s="255">
        <v>0</v>
      </c>
      <c r="D10" s="255">
        <v>0</v>
      </c>
      <c r="E10" s="246">
        <v>0</v>
      </c>
      <c r="F10" s="255">
        <v>0</v>
      </c>
      <c r="G10" s="255">
        <v>0</v>
      </c>
      <c r="H10" s="256">
        <v>0</v>
      </c>
    </row>
    <row r="11" spans="1:8" ht="15.75">
      <c r="A11" s="128">
        <v>2.2000000000000002</v>
      </c>
      <c r="B11" s="56" t="s">
        <v>100</v>
      </c>
      <c r="C11" s="255">
        <v>1647315.47</v>
      </c>
      <c r="D11" s="255">
        <v>197950.33</v>
      </c>
      <c r="E11" s="246">
        <v>1845265.8</v>
      </c>
      <c r="F11" s="255">
        <v>1490138.65</v>
      </c>
      <c r="G11" s="255">
        <v>259395.6</v>
      </c>
      <c r="H11" s="256">
        <v>1749534.25</v>
      </c>
    </row>
    <row r="12" spans="1:8" ht="15.75">
      <c r="A12" s="128">
        <v>2.2999999999999998</v>
      </c>
      <c r="B12" s="56" t="s">
        <v>101</v>
      </c>
      <c r="C12" s="255">
        <v>0</v>
      </c>
      <c r="D12" s="255">
        <v>0</v>
      </c>
      <c r="E12" s="246">
        <v>0</v>
      </c>
      <c r="F12" s="255">
        <v>0</v>
      </c>
      <c r="G12" s="255">
        <v>0</v>
      </c>
      <c r="H12" s="256">
        <v>0</v>
      </c>
    </row>
    <row r="13" spans="1:8" ht="15.75">
      <c r="A13" s="128">
        <v>2.4</v>
      </c>
      <c r="B13" s="56" t="s">
        <v>102</v>
      </c>
      <c r="C13" s="255">
        <v>0</v>
      </c>
      <c r="D13" s="255">
        <v>0</v>
      </c>
      <c r="E13" s="246">
        <v>0</v>
      </c>
      <c r="F13" s="255">
        <v>0</v>
      </c>
      <c r="G13" s="255">
        <v>0</v>
      </c>
      <c r="H13" s="256">
        <v>0</v>
      </c>
    </row>
    <row r="14" spans="1:8" ht="15.75">
      <c r="A14" s="128">
        <v>2.5</v>
      </c>
      <c r="B14" s="56" t="s">
        <v>103</v>
      </c>
      <c r="C14" s="255">
        <v>120486.47</v>
      </c>
      <c r="D14" s="255">
        <v>88197.26</v>
      </c>
      <c r="E14" s="246">
        <v>208683.72999999998</v>
      </c>
      <c r="F14" s="255">
        <v>23390.31</v>
      </c>
      <c r="G14" s="255">
        <v>82066.44</v>
      </c>
      <c r="H14" s="256">
        <v>105456.75</v>
      </c>
    </row>
    <row r="15" spans="1:8" ht="15.75">
      <c r="A15" s="128">
        <v>2.6</v>
      </c>
      <c r="B15" s="56" t="s">
        <v>104</v>
      </c>
      <c r="C15" s="255">
        <v>0</v>
      </c>
      <c r="D15" s="255">
        <v>17349.02</v>
      </c>
      <c r="E15" s="246">
        <v>17349.02</v>
      </c>
      <c r="F15" s="255">
        <v>0</v>
      </c>
      <c r="G15" s="255">
        <v>0</v>
      </c>
      <c r="H15" s="256">
        <v>0</v>
      </c>
    </row>
    <row r="16" spans="1:8" ht="15.75">
      <c r="A16" s="128">
        <v>2.7</v>
      </c>
      <c r="B16" s="56" t="s">
        <v>105</v>
      </c>
      <c r="C16" s="255">
        <v>856.15</v>
      </c>
      <c r="D16" s="255">
        <v>79695.12</v>
      </c>
      <c r="E16" s="246">
        <v>80551.26999999999</v>
      </c>
      <c r="F16" s="255">
        <v>0</v>
      </c>
      <c r="G16" s="255">
        <v>23647.439999999999</v>
      </c>
      <c r="H16" s="256">
        <v>23647.439999999999</v>
      </c>
    </row>
    <row r="17" spans="1:8" ht="15.75">
      <c r="A17" s="128">
        <v>2.8</v>
      </c>
      <c r="B17" s="56" t="s">
        <v>106</v>
      </c>
      <c r="C17" s="255">
        <v>360151.7</v>
      </c>
      <c r="D17" s="255">
        <v>290558.13</v>
      </c>
      <c r="E17" s="246">
        <v>650709.83000000007</v>
      </c>
      <c r="F17" s="255">
        <v>182301.65</v>
      </c>
      <c r="G17" s="255">
        <v>233699.35</v>
      </c>
      <c r="H17" s="256">
        <v>416001</v>
      </c>
    </row>
    <row r="18" spans="1:8" ht="15.75">
      <c r="A18" s="128">
        <v>2.9</v>
      </c>
      <c r="B18" s="56" t="s">
        <v>107</v>
      </c>
      <c r="C18" s="255">
        <v>6930.65</v>
      </c>
      <c r="D18" s="255">
        <v>17849</v>
      </c>
      <c r="E18" s="246">
        <v>24779.65</v>
      </c>
      <c r="F18" s="255">
        <v>6413.56</v>
      </c>
      <c r="G18" s="255">
        <v>0</v>
      </c>
      <c r="H18" s="256">
        <v>6413.56</v>
      </c>
    </row>
    <row r="19" spans="1:8" ht="15.75">
      <c r="A19" s="128">
        <v>3</v>
      </c>
      <c r="B19" s="55" t="s">
        <v>108</v>
      </c>
      <c r="C19" s="255">
        <v>16333.7</v>
      </c>
      <c r="D19" s="255">
        <v>67956.97</v>
      </c>
      <c r="E19" s="246">
        <v>84290.67</v>
      </c>
      <c r="F19" s="255">
        <v>14953.95</v>
      </c>
      <c r="G19" s="255">
        <v>17065.12</v>
      </c>
      <c r="H19" s="256">
        <v>32019.07</v>
      </c>
    </row>
    <row r="20" spans="1:8" ht="15.75">
      <c r="A20" s="128">
        <v>4</v>
      </c>
      <c r="B20" s="55" t="s">
        <v>109</v>
      </c>
      <c r="C20" s="255">
        <v>653617.42000000004</v>
      </c>
      <c r="D20" s="255">
        <v>0</v>
      </c>
      <c r="E20" s="246">
        <v>653617.42000000004</v>
      </c>
      <c r="F20" s="255">
        <v>820706</v>
      </c>
      <c r="G20" s="255">
        <v>0</v>
      </c>
      <c r="H20" s="256">
        <v>820706</v>
      </c>
    </row>
    <row r="21" spans="1:8" ht="15.75">
      <c r="A21" s="128">
        <v>5</v>
      </c>
      <c r="B21" s="55" t="s">
        <v>110</v>
      </c>
      <c r="C21" s="255">
        <v>92591.09</v>
      </c>
      <c r="D21" s="255">
        <v>144756.26999999999</v>
      </c>
      <c r="E21" s="246">
        <v>237347.36</v>
      </c>
      <c r="F21" s="255">
        <v>70076.83</v>
      </c>
      <c r="G21" s="255">
        <v>207730</v>
      </c>
      <c r="H21" s="256">
        <v>277806.83</v>
      </c>
    </row>
    <row r="22" spans="1:8" ht="15.75">
      <c r="A22" s="128">
        <v>6</v>
      </c>
      <c r="B22" s="57" t="s">
        <v>111</v>
      </c>
      <c r="C22" s="257">
        <v>3308559.7199999997</v>
      </c>
      <c r="D22" s="257">
        <v>887049.88</v>
      </c>
      <c r="E22" s="246">
        <v>4195609.5999999996</v>
      </c>
      <c r="F22" s="257">
        <v>2932572.31</v>
      </c>
      <c r="G22" s="257">
        <v>880175.75000000012</v>
      </c>
      <c r="H22" s="256">
        <v>3812748.06</v>
      </c>
    </row>
    <row r="23" spans="1:8" ht="15.75">
      <c r="A23" s="128"/>
      <c r="B23" s="53" t="s">
        <v>90</v>
      </c>
      <c r="C23" s="255"/>
      <c r="D23" s="255"/>
      <c r="E23" s="245"/>
      <c r="F23" s="255"/>
      <c r="G23" s="255"/>
      <c r="H23" s="258"/>
    </row>
    <row r="24" spans="1:8" ht="15.75">
      <c r="A24" s="128">
        <v>7</v>
      </c>
      <c r="B24" s="55" t="s">
        <v>112</v>
      </c>
      <c r="C24" s="255">
        <v>39753.130000000005</v>
      </c>
      <c r="D24" s="255">
        <v>2552.1399999999994</v>
      </c>
      <c r="E24" s="246">
        <v>42305.270000000004</v>
      </c>
      <c r="F24" s="255">
        <v>29957.69</v>
      </c>
      <c r="G24" s="255">
        <v>28360.7</v>
      </c>
      <c r="H24" s="256">
        <v>58318.39</v>
      </c>
    </row>
    <row r="25" spans="1:8" ht="15.75">
      <c r="A25" s="128">
        <v>8</v>
      </c>
      <c r="B25" s="55" t="s">
        <v>113</v>
      </c>
      <c r="C25" s="255">
        <v>2345.6199999999953</v>
      </c>
      <c r="D25" s="255">
        <v>33132.75</v>
      </c>
      <c r="E25" s="246">
        <v>35478.369999999995</v>
      </c>
      <c r="F25" s="255">
        <v>13279.040000000005</v>
      </c>
      <c r="G25" s="255">
        <v>145973.65999999997</v>
      </c>
      <c r="H25" s="256">
        <v>159252.69999999998</v>
      </c>
    </row>
    <row r="26" spans="1:8" ht="15.75">
      <c r="A26" s="128">
        <v>9</v>
      </c>
      <c r="B26" s="55" t="s">
        <v>114</v>
      </c>
      <c r="C26" s="255">
        <v>0</v>
      </c>
      <c r="D26" s="255">
        <v>17081.3</v>
      </c>
      <c r="E26" s="246">
        <v>17081.3</v>
      </c>
      <c r="F26" s="255">
        <v>0</v>
      </c>
      <c r="G26" s="255">
        <v>17533.13</v>
      </c>
      <c r="H26" s="256">
        <v>17533.13</v>
      </c>
    </row>
    <row r="27" spans="1:8" ht="15.75">
      <c r="A27" s="128">
        <v>10</v>
      </c>
      <c r="B27" s="55" t="s">
        <v>115</v>
      </c>
      <c r="C27" s="255"/>
      <c r="D27" s="255"/>
      <c r="E27" s="246">
        <v>0</v>
      </c>
      <c r="F27" s="255"/>
      <c r="G27" s="255"/>
      <c r="H27" s="256">
        <v>0</v>
      </c>
    </row>
    <row r="28" spans="1:8" ht="15.75">
      <c r="A28" s="128">
        <v>11</v>
      </c>
      <c r="B28" s="55" t="s">
        <v>116</v>
      </c>
      <c r="C28" s="255">
        <v>0</v>
      </c>
      <c r="D28" s="255">
        <v>1178.81</v>
      </c>
      <c r="E28" s="246">
        <v>1178.81</v>
      </c>
      <c r="F28" s="255">
        <v>0</v>
      </c>
      <c r="G28" s="255">
        <v>192.08</v>
      </c>
      <c r="H28" s="256">
        <v>192.08</v>
      </c>
    </row>
    <row r="29" spans="1:8" ht="15.75">
      <c r="A29" s="128">
        <v>12</v>
      </c>
      <c r="B29" s="55" t="s">
        <v>117</v>
      </c>
      <c r="C29" s="255">
        <v>41173.75</v>
      </c>
      <c r="D29" s="255">
        <v>4192.91</v>
      </c>
      <c r="E29" s="246">
        <v>45366.66</v>
      </c>
      <c r="F29" s="255">
        <v>31826.87</v>
      </c>
      <c r="G29" s="255">
        <v>6004.38</v>
      </c>
      <c r="H29" s="256">
        <v>37831.25</v>
      </c>
    </row>
    <row r="30" spans="1:8" ht="15.75">
      <c r="A30" s="128">
        <v>13</v>
      </c>
      <c r="B30" s="58" t="s">
        <v>118</v>
      </c>
      <c r="C30" s="257">
        <v>83272.5</v>
      </c>
      <c r="D30" s="257">
        <v>58137.91</v>
      </c>
      <c r="E30" s="246">
        <v>141410.41</v>
      </c>
      <c r="F30" s="257">
        <v>75063.600000000006</v>
      </c>
      <c r="G30" s="257">
        <v>198063.94999999998</v>
      </c>
      <c r="H30" s="256">
        <v>273127.55</v>
      </c>
    </row>
    <row r="31" spans="1:8" ht="15.75">
      <c r="A31" s="128">
        <v>14</v>
      </c>
      <c r="B31" s="58" t="s">
        <v>119</v>
      </c>
      <c r="C31" s="257">
        <v>3225287.2199999997</v>
      </c>
      <c r="D31" s="257">
        <v>828911.97</v>
      </c>
      <c r="E31" s="246">
        <v>4054199.1899999995</v>
      </c>
      <c r="F31" s="257">
        <v>2857508.71</v>
      </c>
      <c r="G31" s="257">
        <v>682111.80000000016</v>
      </c>
      <c r="H31" s="256">
        <v>3539620.5100000002</v>
      </c>
    </row>
    <row r="32" spans="1:8">
      <c r="A32" s="128"/>
      <c r="B32" s="53"/>
      <c r="C32" s="259"/>
      <c r="D32" s="259"/>
      <c r="E32" s="259"/>
      <c r="F32" s="259"/>
      <c r="G32" s="259"/>
      <c r="H32" s="260"/>
    </row>
    <row r="33" spans="1:8" ht="15.75">
      <c r="A33" s="128"/>
      <c r="B33" s="53" t="s">
        <v>120</v>
      </c>
      <c r="C33" s="255"/>
      <c r="D33" s="255"/>
      <c r="E33" s="245"/>
      <c r="F33" s="255"/>
      <c r="G33" s="255"/>
      <c r="H33" s="258"/>
    </row>
    <row r="34" spans="1:8" ht="15.75">
      <c r="A34" s="128">
        <v>15</v>
      </c>
      <c r="B34" s="52" t="s">
        <v>91</v>
      </c>
      <c r="C34" s="261">
        <v>-135116.72</v>
      </c>
      <c r="D34" s="261">
        <v>-133559.63640000002</v>
      </c>
      <c r="E34" s="246">
        <v>-268676.35640000005</v>
      </c>
      <c r="F34" s="261">
        <v>-121793.94</v>
      </c>
      <c r="G34" s="261">
        <v>63422.820000000007</v>
      </c>
      <c r="H34" s="256">
        <v>-58371.119999999995</v>
      </c>
    </row>
    <row r="35" spans="1:8" ht="15.75">
      <c r="A35" s="128">
        <v>15.1</v>
      </c>
      <c r="B35" s="56" t="s">
        <v>121</v>
      </c>
      <c r="C35" s="255">
        <v>142979.26999999999</v>
      </c>
      <c r="D35" s="255">
        <v>375912.10359999997</v>
      </c>
      <c r="E35" s="246">
        <v>518891.37359999993</v>
      </c>
      <c r="F35" s="255">
        <v>120847.1</v>
      </c>
      <c r="G35" s="255">
        <v>331576.31</v>
      </c>
      <c r="H35" s="256">
        <v>452423.41000000003</v>
      </c>
    </row>
    <row r="36" spans="1:8" ht="15.75">
      <c r="A36" s="128">
        <v>15.2</v>
      </c>
      <c r="B36" s="56" t="s">
        <v>122</v>
      </c>
      <c r="C36" s="255">
        <v>278095.99</v>
      </c>
      <c r="D36" s="255">
        <v>509471.74</v>
      </c>
      <c r="E36" s="246">
        <v>787567.73</v>
      </c>
      <c r="F36" s="255">
        <v>242641.04</v>
      </c>
      <c r="G36" s="255">
        <v>268153.49</v>
      </c>
      <c r="H36" s="256">
        <v>510794.53</v>
      </c>
    </row>
    <row r="37" spans="1:8" ht="15.75">
      <c r="A37" s="128">
        <v>16</v>
      </c>
      <c r="B37" s="55" t="s">
        <v>123</v>
      </c>
      <c r="C37" s="255">
        <v>0</v>
      </c>
      <c r="D37" s="255">
        <v>0</v>
      </c>
      <c r="E37" s="246">
        <v>0</v>
      </c>
      <c r="F37" s="255">
        <v>0</v>
      </c>
      <c r="G37" s="255">
        <v>0</v>
      </c>
      <c r="H37" s="256">
        <v>0</v>
      </c>
    </row>
    <row r="38" spans="1:8" ht="15.75">
      <c r="A38" s="128">
        <v>17</v>
      </c>
      <c r="B38" s="55" t="s">
        <v>124</v>
      </c>
      <c r="C38" s="255">
        <v>0</v>
      </c>
      <c r="D38" s="255">
        <v>0</v>
      </c>
      <c r="E38" s="246">
        <v>0</v>
      </c>
      <c r="F38" s="255">
        <v>0</v>
      </c>
      <c r="G38" s="255">
        <v>0</v>
      </c>
      <c r="H38" s="256">
        <v>0</v>
      </c>
    </row>
    <row r="39" spans="1:8" ht="15.75">
      <c r="A39" s="128">
        <v>18</v>
      </c>
      <c r="B39" s="55" t="s">
        <v>125</v>
      </c>
      <c r="C39" s="255">
        <v>0</v>
      </c>
      <c r="D39" s="255">
        <v>0</v>
      </c>
      <c r="E39" s="246">
        <v>0</v>
      </c>
      <c r="F39" s="255">
        <v>0</v>
      </c>
      <c r="G39" s="255">
        <v>0</v>
      </c>
      <c r="H39" s="256">
        <v>0</v>
      </c>
    </row>
    <row r="40" spans="1:8" ht="15.75">
      <c r="A40" s="128">
        <v>19</v>
      </c>
      <c r="B40" s="55" t="s">
        <v>126</v>
      </c>
      <c r="C40" s="255">
        <v>580134.5</v>
      </c>
      <c r="D40" s="255"/>
      <c r="E40" s="246">
        <v>580134.5</v>
      </c>
      <c r="F40" s="255">
        <v>702784.15</v>
      </c>
      <c r="G40" s="255"/>
      <c r="H40" s="256">
        <v>702784.15</v>
      </c>
    </row>
    <row r="41" spans="1:8" ht="15.75">
      <c r="A41" s="128">
        <v>20</v>
      </c>
      <c r="B41" s="55" t="s">
        <v>127</v>
      </c>
      <c r="C41" s="255">
        <v>7767.79</v>
      </c>
      <c r="D41" s="255"/>
      <c r="E41" s="246">
        <v>7767.79</v>
      </c>
      <c r="F41" s="255">
        <v>4165.25</v>
      </c>
      <c r="G41" s="255"/>
      <c r="H41" s="256">
        <v>4165.25</v>
      </c>
    </row>
    <row r="42" spans="1:8" ht="15.75">
      <c r="A42" s="128">
        <v>21</v>
      </c>
      <c r="B42" s="55" t="s">
        <v>128</v>
      </c>
      <c r="C42" s="255">
        <v>9850</v>
      </c>
      <c r="D42" s="255">
        <v>0</v>
      </c>
      <c r="E42" s="246">
        <v>9850</v>
      </c>
      <c r="F42" s="255">
        <v>0</v>
      </c>
      <c r="G42" s="255">
        <v>0</v>
      </c>
      <c r="H42" s="256">
        <v>0</v>
      </c>
    </row>
    <row r="43" spans="1:8" ht="15.75">
      <c r="A43" s="128">
        <v>22</v>
      </c>
      <c r="B43" s="55" t="s">
        <v>129</v>
      </c>
      <c r="C43" s="255">
        <v>0</v>
      </c>
      <c r="D43" s="255">
        <v>0</v>
      </c>
      <c r="E43" s="246">
        <v>0</v>
      </c>
      <c r="F43" s="255">
        <v>0</v>
      </c>
      <c r="G43" s="255">
        <v>954.12</v>
      </c>
      <c r="H43" s="256">
        <v>954.12</v>
      </c>
    </row>
    <row r="44" spans="1:8" ht="15.75">
      <c r="A44" s="128">
        <v>23</v>
      </c>
      <c r="B44" s="55" t="s">
        <v>130</v>
      </c>
      <c r="C44" s="255">
        <v>33253.089999999997</v>
      </c>
      <c r="D44" s="255">
        <v>0</v>
      </c>
      <c r="E44" s="246">
        <v>33253.089999999997</v>
      </c>
      <c r="F44" s="255">
        <v>4301.1400000000003</v>
      </c>
      <c r="G44" s="255">
        <v>0</v>
      </c>
      <c r="H44" s="256">
        <v>4301.1400000000003</v>
      </c>
    </row>
    <row r="45" spans="1:8" ht="15.75">
      <c r="A45" s="128">
        <v>24</v>
      </c>
      <c r="B45" s="58" t="s">
        <v>131</v>
      </c>
      <c r="C45" s="257">
        <v>495888.66000000003</v>
      </c>
      <c r="D45" s="257">
        <v>-133559.63640000002</v>
      </c>
      <c r="E45" s="246">
        <v>362329.02360000001</v>
      </c>
      <c r="F45" s="257">
        <v>589456.6</v>
      </c>
      <c r="G45" s="257">
        <v>64376.94000000001</v>
      </c>
      <c r="H45" s="256">
        <v>653833.54</v>
      </c>
    </row>
    <row r="46" spans="1:8">
      <c r="A46" s="128"/>
      <c r="B46" s="53" t="s">
        <v>132</v>
      </c>
      <c r="C46" s="255"/>
      <c r="D46" s="255"/>
      <c r="E46" s="255"/>
      <c r="F46" s="255"/>
      <c r="G46" s="255"/>
      <c r="H46" s="262"/>
    </row>
    <row r="47" spans="1:8" ht="15.75">
      <c r="A47" s="128">
        <v>25</v>
      </c>
      <c r="B47" s="55" t="s">
        <v>133</v>
      </c>
      <c r="C47" s="255">
        <v>14225.52</v>
      </c>
      <c r="D47" s="255">
        <v>4646.3900000000003</v>
      </c>
      <c r="E47" s="246">
        <v>18871.91</v>
      </c>
      <c r="F47" s="255">
        <v>14366.56</v>
      </c>
      <c r="G47" s="255">
        <v>7174.4</v>
      </c>
      <c r="H47" s="256">
        <v>21540.959999999999</v>
      </c>
    </row>
    <row r="48" spans="1:8" ht="15.75">
      <c r="A48" s="128">
        <v>26</v>
      </c>
      <c r="B48" s="55" t="s">
        <v>134</v>
      </c>
      <c r="C48" s="255">
        <v>60948.97</v>
      </c>
      <c r="D48" s="255">
        <v>0</v>
      </c>
      <c r="E48" s="246">
        <v>60948.97</v>
      </c>
      <c r="F48" s="255">
        <v>65630.19</v>
      </c>
      <c r="G48" s="255">
        <v>0</v>
      </c>
      <c r="H48" s="256">
        <v>65630.19</v>
      </c>
    </row>
    <row r="49" spans="1:9" ht="15.75">
      <c r="A49" s="128">
        <v>27</v>
      </c>
      <c r="B49" s="55" t="s">
        <v>135</v>
      </c>
      <c r="C49" s="255">
        <v>1612722.53</v>
      </c>
      <c r="D49" s="255"/>
      <c r="E49" s="246">
        <v>1612722.53</v>
      </c>
      <c r="F49" s="255">
        <v>1427677.32</v>
      </c>
      <c r="G49" s="255"/>
      <c r="H49" s="256">
        <v>1427677.32</v>
      </c>
    </row>
    <row r="50" spans="1:9" ht="15.75">
      <c r="A50" s="128">
        <v>28</v>
      </c>
      <c r="B50" s="55" t="s">
        <v>272</v>
      </c>
      <c r="C50" s="255">
        <v>240</v>
      </c>
      <c r="D50" s="255"/>
      <c r="E50" s="246">
        <v>240</v>
      </c>
      <c r="F50" s="255">
        <v>5125.3</v>
      </c>
      <c r="G50" s="255"/>
      <c r="H50" s="256">
        <v>5125.3</v>
      </c>
    </row>
    <row r="51" spans="1:9" ht="15.75">
      <c r="A51" s="128">
        <v>29</v>
      </c>
      <c r="B51" s="55" t="s">
        <v>136</v>
      </c>
      <c r="C51" s="255">
        <v>593214.24</v>
      </c>
      <c r="D51" s="255"/>
      <c r="E51" s="246">
        <v>593214.24</v>
      </c>
      <c r="F51" s="255">
        <v>457021.98</v>
      </c>
      <c r="G51" s="255"/>
      <c r="H51" s="256">
        <v>457021.98</v>
      </c>
    </row>
    <row r="52" spans="1:9" ht="15.75">
      <c r="A52" s="128">
        <v>30</v>
      </c>
      <c r="B52" s="55" t="s">
        <v>137</v>
      </c>
      <c r="C52" s="255">
        <v>392968.61</v>
      </c>
      <c r="D52" s="255">
        <v>83419.33</v>
      </c>
      <c r="E52" s="246">
        <v>476387.94</v>
      </c>
      <c r="F52" s="255">
        <v>380132.56</v>
      </c>
      <c r="G52" s="255">
        <v>1186.4000000000001</v>
      </c>
      <c r="H52" s="256">
        <v>381318.96</v>
      </c>
    </row>
    <row r="53" spans="1:9" ht="15.75">
      <c r="A53" s="128">
        <v>31</v>
      </c>
      <c r="B53" s="58" t="s">
        <v>138</v>
      </c>
      <c r="C53" s="257">
        <v>2674319.8699999996</v>
      </c>
      <c r="D53" s="257">
        <v>88065.72</v>
      </c>
      <c r="E53" s="246">
        <v>2762385.59</v>
      </c>
      <c r="F53" s="257">
        <v>2349953.91</v>
      </c>
      <c r="G53" s="257">
        <v>8360.7999999999993</v>
      </c>
      <c r="H53" s="256">
        <v>2358314.71</v>
      </c>
    </row>
    <row r="54" spans="1:9" ht="15.75">
      <c r="A54" s="128">
        <v>32</v>
      </c>
      <c r="B54" s="58" t="s">
        <v>139</v>
      </c>
      <c r="C54" s="257">
        <v>-2178431.2099999995</v>
      </c>
      <c r="D54" s="257">
        <v>-221625.35640000002</v>
      </c>
      <c r="E54" s="246">
        <v>-2400056.5663999994</v>
      </c>
      <c r="F54" s="257">
        <v>-1760497.31</v>
      </c>
      <c r="G54" s="257">
        <v>56016.140000000014</v>
      </c>
      <c r="H54" s="256">
        <v>-1704481.17</v>
      </c>
    </row>
    <row r="55" spans="1:9">
      <c r="A55" s="128"/>
      <c r="B55" s="53"/>
      <c r="C55" s="259"/>
      <c r="D55" s="259"/>
      <c r="E55" s="259"/>
      <c r="F55" s="259"/>
      <c r="G55" s="259"/>
      <c r="H55" s="260"/>
    </row>
    <row r="56" spans="1:9" ht="15.75">
      <c r="A56" s="128">
        <v>33</v>
      </c>
      <c r="B56" s="58" t="s">
        <v>140</v>
      </c>
      <c r="C56" s="257">
        <v>1046856.0100000002</v>
      </c>
      <c r="D56" s="257">
        <v>607286.61359999992</v>
      </c>
      <c r="E56" s="246">
        <v>1654142.6236</v>
      </c>
      <c r="F56" s="257">
        <v>1097011.3999999999</v>
      </c>
      <c r="G56" s="257">
        <v>738127.94000000018</v>
      </c>
      <c r="H56" s="256">
        <v>1835139.34</v>
      </c>
    </row>
    <row r="57" spans="1:9">
      <c r="A57" s="128"/>
      <c r="B57" s="53"/>
      <c r="C57" s="259"/>
      <c r="D57" s="259"/>
      <c r="E57" s="259"/>
      <c r="F57" s="259"/>
      <c r="G57" s="259"/>
      <c r="H57" s="260"/>
    </row>
    <row r="58" spans="1:9" ht="15.75">
      <c r="A58" s="128">
        <v>34</v>
      </c>
      <c r="B58" s="55" t="s">
        <v>141</v>
      </c>
      <c r="C58" s="255">
        <v>661221.61</v>
      </c>
      <c r="D58" s="255"/>
      <c r="E58" s="246">
        <v>661221.61</v>
      </c>
      <c r="F58" s="255">
        <v>2020799.12</v>
      </c>
      <c r="G58" s="255" t="s">
        <v>969</v>
      </c>
      <c r="H58" s="256">
        <v>2020799.12</v>
      </c>
    </row>
    <row r="59" spans="1:9" s="209" customFormat="1" ht="15.75">
      <c r="A59" s="128">
        <v>35</v>
      </c>
      <c r="B59" s="52" t="s">
        <v>142</v>
      </c>
      <c r="C59" s="263">
        <v>0</v>
      </c>
      <c r="D59" s="263"/>
      <c r="E59" s="264">
        <v>0</v>
      </c>
      <c r="F59" s="265">
        <v>0</v>
      </c>
      <c r="G59" s="265" t="s">
        <v>969</v>
      </c>
      <c r="H59" s="266">
        <v>0</v>
      </c>
      <c r="I59" s="208"/>
    </row>
    <row r="60" spans="1:9" ht="15.75">
      <c r="A60" s="128">
        <v>36</v>
      </c>
      <c r="B60" s="55" t="s">
        <v>143</v>
      </c>
      <c r="C60" s="255">
        <v>80059.199999999997</v>
      </c>
      <c r="D60" s="255"/>
      <c r="E60" s="246">
        <v>80059.199999999997</v>
      </c>
      <c r="F60" s="255">
        <v>26060.75</v>
      </c>
      <c r="G60" s="255" t="s">
        <v>969</v>
      </c>
      <c r="H60" s="256">
        <v>26060.75</v>
      </c>
    </row>
    <row r="61" spans="1:9" ht="15.75">
      <c r="A61" s="128">
        <v>37</v>
      </c>
      <c r="B61" s="58" t="s">
        <v>144</v>
      </c>
      <c r="C61" s="257">
        <v>741280.80999999994</v>
      </c>
      <c r="D61" s="257">
        <v>0</v>
      </c>
      <c r="E61" s="246">
        <v>741280.80999999994</v>
      </c>
      <c r="F61" s="257">
        <v>2046859.87</v>
      </c>
      <c r="G61" s="257">
        <v>0</v>
      </c>
      <c r="H61" s="256">
        <v>2046859.87</v>
      </c>
    </row>
    <row r="62" spans="1:9">
      <c r="A62" s="128"/>
      <c r="B62" s="59"/>
      <c r="C62" s="255"/>
      <c r="D62" s="255"/>
      <c r="E62" s="255"/>
      <c r="F62" s="255"/>
      <c r="G62" s="255"/>
      <c r="H62" s="262"/>
    </row>
    <row r="63" spans="1:9" ht="15.75">
      <c r="A63" s="128">
        <v>38</v>
      </c>
      <c r="B63" s="60" t="s">
        <v>273</v>
      </c>
      <c r="C63" s="257">
        <v>305575.2000000003</v>
      </c>
      <c r="D63" s="257">
        <v>607286.61359999992</v>
      </c>
      <c r="E63" s="246">
        <v>912861.81360000023</v>
      </c>
      <c r="F63" s="257">
        <v>-949848.4700000002</v>
      </c>
      <c r="G63" s="257">
        <v>738127.94000000018</v>
      </c>
      <c r="H63" s="256">
        <v>-211720.53000000003</v>
      </c>
    </row>
    <row r="64" spans="1:9" ht="15.75">
      <c r="A64" s="126">
        <v>39</v>
      </c>
      <c r="B64" s="55" t="s">
        <v>145</v>
      </c>
      <c r="C64" s="267">
        <v>0</v>
      </c>
      <c r="D64" s="267"/>
      <c r="E64" s="246">
        <v>0</v>
      </c>
      <c r="F64" s="267">
        <v>0</v>
      </c>
      <c r="G64" s="267"/>
      <c r="H64" s="256">
        <v>0</v>
      </c>
    </row>
    <row r="65" spans="1:8" ht="15.75">
      <c r="A65" s="128">
        <v>40</v>
      </c>
      <c r="B65" s="58" t="s">
        <v>146</v>
      </c>
      <c r="C65" s="257">
        <v>305575.2000000003</v>
      </c>
      <c r="D65" s="257">
        <v>607286.61359999992</v>
      </c>
      <c r="E65" s="246">
        <v>912861.81360000023</v>
      </c>
      <c r="F65" s="257">
        <v>-949848.4700000002</v>
      </c>
      <c r="G65" s="257">
        <v>738127.94000000018</v>
      </c>
      <c r="H65" s="256">
        <v>-211720.53000000003</v>
      </c>
    </row>
    <row r="66" spans="1:8" ht="15.75">
      <c r="A66" s="126">
        <v>41</v>
      </c>
      <c r="B66" s="55" t="s">
        <v>147</v>
      </c>
      <c r="C66" s="267">
        <v>0</v>
      </c>
      <c r="D66" s="267"/>
      <c r="E66" s="246">
        <v>0</v>
      </c>
      <c r="F66" s="267">
        <v>0</v>
      </c>
      <c r="G66" s="267"/>
      <c r="H66" s="256">
        <v>0</v>
      </c>
    </row>
    <row r="67" spans="1:8" ht="16.5" thickBot="1">
      <c r="A67" s="130">
        <v>42</v>
      </c>
      <c r="B67" s="131" t="s">
        <v>148</v>
      </c>
      <c r="C67" s="268">
        <v>305575.2000000003</v>
      </c>
      <c r="D67" s="268">
        <v>607286.61359999992</v>
      </c>
      <c r="E67" s="253">
        <v>912861.81360000023</v>
      </c>
      <c r="F67" s="268">
        <v>-949848.4700000002</v>
      </c>
      <c r="G67" s="268">
        <v>738127.94000000018</v>
      </c>
      <c r="H67" s="269">
        <v>-211720.53000000003</v>
      </c>
    </row>
  </sheetData>
  <mergeCells count="2">
    <mergeCell ref="C5:E5"/>
    <mergeCell ref="F5:H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pageSetUpPr fitToPage="1"/>
  </sheetPr>
  <dimension ref="A1:H53"/>
  <sheetViews>
    <sheetView zoomScaleNormal="100" workbookViewId="0">
      <selection activeCell="C7" sqref="C7:H53"/>
    </sheetView>
  </sheetViews>
  <sheetFormatPr defaultRowHeight="15"/>
  <cols>
    <col min="1" max="1" width="9.5703125" bestFit="1" customWidth="1"/>
    <col min="2" max="2" width="72.28515625" customWidth="1"/>
    <col min="3" max="8" width="12.7109375" customWidth="1"/>
  </cols>
  <sheetData>
    <row r="1" spans="1:8">
      <c r="A1" s="2" t="s">
        <v>188</v>
      </c>
      <c r="B1" t="str">
        <f>Info!C2</f>
        <v>სს "ზირაათ ბანკი საქართველო"</v>
      </c>
    </row>
    <row r="2" spans="1:8">
      <c r="A2" s="2" t="s">
        <v>189</v>
      </c>
      <c r="B2" s="832">
        <f>'1. key ratios'!B2</f>
        <v>44377</v>
      </c>
    </row>
    <row r="3" spans="1:8">
      <c r="A3" s="2"/>
    </row>
    <row r="4" spans="1:8" ht="16.5" thickBot="1">
      <c r="A4" s="2" t="s">
        <v>409</v>
      </c>
      <c r="B4" s="2"/>
      <c r="C4" s="218"/>
      <c r="D4" s="218"/>
      <c r="E4" s="218"/>
      <c r="F4" s="219"/>
      <c r="G4" s="219"/>
      <c r="H4" s="220" t="s">
        <v>93</v>
      </c>
    </row>
    <row r="5" spans="1:8" ht="15.75">
      <c r="A5" s="662" t="s">
        <v>26</v>
      </c>
      <c r="B5" s="664" t="s">
        <v>246</v>
      </c>
      <c r="C5" s="666" t="s">
        <v>194</v>
      </c>
      <c r="D5" s="666"/>
      <c r="E5" s="666"/>
      <c r="F5" s="666" t="s">
        <v>195</v>
      </c>
      <c r="G5" s="666"/>
      <c r="H5" s="667"/>
    </row>
    <row r="6" spans="1:8">
      <c r="A6" s="663"/>
      <c r="B6" s="665"/>
      <c r="C6" s="40" t="s">
        <v>27</v>
      </c>
      <c r="D6" s="40" t="s">
        <v>94</v>
      </c>
      <c r="E6" s="40" t="s">
        <v>68</v>
      </c>
      <c r="F6" s="40" t="s">
        <v>27</v>
      </c>
      <c r="G6" s="40" t="s">
        <v>94</v>
      </c>
      <c r="H6" s="41" t="s">
        <v>68</v>
      </c>
    </row>
    <row r="7" spans="1:8" s="3" customFormat="1" ht="15.75">
      <c r="A7" s="221">
        <v>1</v>
      </c>
      <c r="B7" s="222" t="s">
        <v>485</v>
      </c>
      <c r="C7" s="248">
        <v>14965950.82</v>
      </c>
      <c r="D7" s="248">
        <v>19763331.554200001</v>
      </c>
      <c r="E7" s="270">
        <v>34729282.374200001</v>
      </c>
      <c r="F7" s="248">
        <v>10360333.17</v>
      </c>
      <c r="G7" s="248">
        <v>23899101.489700001</v>
      </c>
      <c r="H7" s="249">
        <v>34259434.659699999</v>
      </c>
    </row>
    <row r="8" spans="1:8" s="3" customFormat="1" ht="15.75">
      <c r="A8" s="221">
        <v>1.1000000000000001</v>
      </c>
      <c r="B8" s="223" t="s">
        <v>277</v>
      </c>
      <c r="C8" s="248">
        <v>11580454.470000001</v>
      </c>
      <c r="D8" s="248">
        <v>15665554.189200001</v>
      </c>
      <c r="E8" s="270">
        <v>27246008.659200002</v>
      </c>
      <c r="F8" s="248">
        <v>9023397.8599999994</v>
      </c>
      <c r="G8" s="248">
        <v>22309908.932700001</v>
      </c>
      <c r="H8" s="249">
        <v>31333306.7927</v>
      </c>
    </row>
    <row r="9" spans="1:8" s="3" customFormat="1" ht="15.75">
      <c r="A9" s="221">
        <v>1.2</v>
      </c>
      <c r="B9" s="223" t="s">
        <v>278</v>
      </c>
      <c r="C9" s="248"/>
      <c r="D9" s="248"/>
      <c r="E9" s="270">
        <v>0</v>
      </c>
      <c r="F9" s="248"/>
      <c r="G9" s="248"/>
      <c r="H9" s="249">
        <v>0</v>
      </c>
    </row>
    <row r="10" spans="1:8" s="3" customFormat="1" ht="15.75">
      <c r="A10" s="221">
        <v>1.3</v>
      </c>
      <c r="B10" s="223" t="s">
        <v>279</v>
      </c>
      <c r="C10" s="248">
        <v>3385496.35</v>
      </c>
      <c r="D10" s="248">
        <v>4097777.3650000002</v>
      </c>
      <c r="E10" s="270">
        <v>7483273.7149999999</v>
      </c>
      <c r="F10" s="248">
        <v>1336935.31</v>
      </c>
      <c r="G10" s="248">
        <v>1589192.557</v>
      </c>
      <c r="H10" s="249">
        <v>2926127.8670000001</v>
      </c>
    </row>
    <row r="11" spans="1:8" s="3" customFormat="1" ht="15.75">
      <c r="A11" s="221">
        <v>1.4</v>
      </c>
      <c r="B11" s="223" t="s">
        <v>280</v>
      </c>
      <c r="C11" s="248">
        <v>0</v>
      </c>
      <c r="D11" s="248">
        <v>0</v>
      </c>
      <c r="E11" s="270">
        <v>0</v>
      </c>
      <c r="F11" s="248">
        <v>0</v>
      </c>
      <c r="G11" s="248">
        <v>0</v>
      </c>
      <c r="H11" s="249">
        <v>0</v>
      </c>
    </row>
    <row r="12" spans="1:8" s="3" customFormat="1" ht="29.25" customHeight="1">
      <c r="A12" s="221">
        <v>2</v>
      </c>
      <c r="B12" s="222" t="s">
        <v>281</v>
      </c>
      <c r="C12" s="248"/>
      <c r="D12" s="248">
        <v>0</v>
      </c>
      <c r="E12" s="270">
        <v>0</v>
      </c>
      <c r="F12" s="248"/>
      <c r="G12" s="248">
        <v>0</v>
      </c>
      <c r="H12" s="249">
        <v>0</v>
      </c>
    </row>
    <row r="13" spans="1:8" s="3" customFormat="1" ht="25.5">
      <c r="A13" s="221">
        <v>3</v>
      </c>
      <c r="B13" s="222" t="s">
        <v>282</v>
      </c>
      <c r="C13" s="248">
        <v>0</v>
      </c>
      <c r="D13" s="248">
        <v>0</v>
      </c>
      <c r="E13" s="270">
        <v>0</v>
      </c>
      <c r="F13" s="248">
        <v>0</v>
      </c>
      <c r="G13" s="248">
        <v>0</v>
      </c>
      <c r="H13" s="249">
        <v>0</v>
      </c>
    </row>
    <row r="14" spans="1:8" s="3" customFormat="1" ht="15.75">
      <c r="A14" s="221">
        <v>3.1</v>
      </c>
      <c r="B14" s="223" t="s">
        <v>283</v>
      </c>
      <c r="C14" s="248"/>
      <c r="D14" s="248"/>
      <c r="E14" s="270">
        <v>0</v>
      </c>
      <c r="F14" s="248"/>
      <c r="G14" s="248"/>
      <c r="H14" s="249">
        <v>0</v>
      </c>
    </row>
    <row r="15" spans="1:8" s="3" customFormat="1" ht="15.75">
      <c r="A15" s="221">
        <v>3.2</v>
      </c>
      <c r="B15" s="223" t="s">
        <v>284</v>
      </c>
      <c r="C15" s="248"/>
      <c r="D15" s="248"/>
      <c r="E15" s="270">
        <v>0</v>
      </c>
      <c r="F15" s="248"/>
      <c r="G15" s="248"/>
      <c r="H15" s="249">
        <v>0</v>
      </c>
    </row>
    <row r="16" spans="1:8" s="3" customFormat="1" ht="15.75">
      <c r="A16" s="221">
        <v>4</v>
      </c>
      <c r="B16" s="222" t="s">
        <v>285</v>
      </c>
      <c r="C16" s="248">
        <v>232004377.58000001</v>
      </c>
      <c r="D16" s="248">
        <v>130638653.1847</v>
      </c>
      <c r="E16" s="270">
        <v>362643030.7647</v>
      </c>
      <c r="F16" s="248">
        <v>174931735.31999999</v>
      </c>
      <c r="G16" s="248">
        <v>87276307.960299999</v>
      </c>
      <c r="H16" s="249">
        <v>262208043.28029999</v>
      </c>
    </row>
    <row r="17" spans="1:8" s="3" customFormat="1" ht="15.75">
      <c r="A17" s="221">
        <v>4.0999999999999996</v>
      </c>
      <c r="B17" s="223" t="s">
        <v>286</v>
      </c>
      <c r="C17" s="248">
        <v>221575590</v>
      </c>
      <c r="D17" s="248">
        <v>117120957.28</v>
      </c>
      <c r="E17" s="270">
        <v>338696547.27999997</v>
      </c>
      <c r="F17" s="248">
        <v>167719240</v>
      </c>
      <c r="G17" s="248">
        <v>53334857.82</v>
      </c>
      <c r="H17" s="249">
        <v>221054097.81999999</v>
      </c>
    </row>
    <row r="18" spans="1:8" s="3" customFormat="1" ht="15.75">
      <c r="A18" s="221">
        <v>4.2</v>
      </c>
      <c r="B18" s="223" t="s">
        <v>287</v>
      </c>
      <c r="C18" s="248">
        <v>10428787.58</v>
      </c>
      <c r="D18" s="248">
        <v>13517695.9047</v>
      </c>
      <c r="E18" s="270">
        <v>23946483.484700002</v>
      </c>
      <c r="F18" s="248">
        <v>7212495.3200000003</v>
      </c>
      <c r="G18" s="248">
        <v>33941450.140299998</v>
      </c>
      <c r="H18" s="249">
        <v>41153945.460299999</v>
      </c>
    </row>
    <row r="19" spans="1:8" s="3" customFormat="1" ht="25.5">
      <c r="A19" s="221">
        <v>5</v>
      </c>
      <c r="B19" s="222" t="s">
        <v>288</v>
      </c>
      <c r="C19" s="248">
        <v>203817684.20000002</v>
      </c>
      <c r="D19" s="248">
        <v>236971938.03949997</v>
      </c>
      <c r="E19" s="270">
        <v>440789622.23949999</v>
      </c>
      <c r="F19" s="248">
        <v>52836243.039999999</v>
      </c>
      <c r="G19" s="248">
        <v>52748160.909400001</v>
      </c>
      <c r="H19" s="249">
        <v>105584403.94940001</v>
      </c>
    </row>
    <row r="20" spans="1:8" s="3" customFormat="1" ht="15.75">
      <c r="A20" s="221">
        <v>5.0999999999999996</v>
      </c>
      <c r="B20" s="223" t="s">
        <v>289</v>
      </c>
      <c r="C20" s="248">
        <v>68008919.400000006</v>
      </c>
      <c r="D20" s="248">
        <v>80314917.056499988</v>
      </c>
      <c r="E20" s="270">
        <v>148323836.45649999</v>
      </c>
      <c r="F20" s="248">
        <v>203009.04</v>
      </c>
      <c r="G20" s="248">
        <v>3809483.0520000001</v>
      </c>
      <c r="H20" s="249">
        <v>4012492.0920000002</v>
      </c>
    </row>
    <row r="21" spans="1:8" s="3" customFormat="1" ht="15.75">
      <c r="A21" s="221">
        <v>5.2</v>
      </c>
      <c r="B21" s="223" t="s">
        <v>290</v>
      </c>
      <c r="C21" s="248">
        <v>209074</v>
      </c>
      <c r="D21" s="248">
        <v>3972813.13</v>
      </c>
      <c r="E21" s="270">
        <v>4181887.13</v>
      </c>
      <c r="F21" s="248">
        <v>0</v>
      </c>
      <c r="G21" s="248">
        <v>0</v>
      </c>
      <c r="H21" s="249">
        <v>0</v>
      </c>
    </row>
    <row r="22" spans="1:8" s="3" customFormat="1" ht="15.75">
      <c r="A22" s="221">
        <v>5.3</v>
      </c>
      <c r="B22" s="223" t="s">
        <v>291</v>
      </c>
      <c r="C22" s="248">
        <v>135599690.80000001</v>
      </c>
      <c r="D22" s="248">
        <v>152684207.85299999</v>
      </c>
      <c r="E22" s="270">
        <v>288283898.653</v>
      </c>
      <c r="F22" s="248">
        <v>52633234</v>
      </c>
      <c r="G22" s="248">
        <v>48938677.8574</v>
      </c>
      <c r="H22" s="249">
        <v>101571911.8574</v>
      </c>
    </row>
    <row r="23" spans="1:8" s="3" customFormat="1" ht="15.75">
      <c r="A23" s="221" t="s">
        <v>292</v>
      </c>
      <c r="B23" s="224" t="s">
        <v>293</v>
      </c>
      <c r="C23" s="248">
        <v>67799845.400000006</v>
      </c>
      <c r="D23" s="248">
        <v>76342103.926499993</v>
      </c>
      <c r="E23" s="270">
        <v>144141949.3265</v>
      </c>
      <c r="F23" s="248">
        <v>12398971</v>
      </c>
      <c r="G23" s="248">
        <v>26203101.5374</v>
      </c>
      <c r="H23" s="249">
        <v>38602072.5374</v>
      </c>
    </row>
    <row r="24" spans="1:8" s="3" customFormat="1" ht="15.75">
      <c r="A24" s="221" t="s">
        <v>294</v>
      </c>
      <c r="B24" s="224" t="s">
        <v>295</v>
      </c>
      <c r="C24" s="248">
        <v>17386959.199999999</v>
      </c>
      <c r="D24" s="248">
        <v>25776469.607299998</v>
      </c>
      <c r="E24" s="270">
        <v>43163428.807300001</v>
      </c>
      <c r="F24" s="248">
        <v>18408298</v>
      </c>
      <c r="G24" s="248">
        <v>11992454.352</v>
      </c>
      <c r="H24" s="249">
        <v>30400752.351999998</v>
      </c>
    </row>
    <row r="25" spans="1:8" s="3" customFormat="1" ht="15.75">
      <c r="A25" s="221" t="s">
        <v>296</v>
      </c>
      <c r="B25" s="225" t="s">
        <v>297</v>
      </c>
      <c r="C25" s="248">
        <v>24734112</v>
      </c>
      <c r="D25" s="248">
        <v>37372086.566100001</v>
      </c>
      <c r="E25" s="270">
        <v>62106198.566100001</v>
      </c>
      <c r="F25" s="248">
        <v>17361571</v>
      </c>
      <c r="G25" s="248">
        <v>8388708.4680000003</v>
      </c>
      <c r="H25" s="249">
        <v>25750279.468000002</v>
      </c>
    </row>
    <row r="26" spans="1:8" s="3" customFormat="1" ht="15.75">
      <c r="A26" s="221" t="s">
        <v>298</v>
      </c>
      <c r="B26" s="224" t="s">
        <v>299</v>
      </c>
      <c r="C26" s="248">
        <v>19948215.199999999</v>
      </c>
      <c r="D26" s="248">
        <v>3783154.0460999999</v>
      </c>
      <c r="E26" s="270">
        <v>23731369.246100001</v>
      </c>
      <c r="F26" s="248">
        <v>4464394</v>
      </c>
      <c r="G26" s="248">
        <v>2354413.5</v>
      </c>
      <c r="H26" s="249">
        <v>6818807.5</v>
      </c>
    </row>
    <row r="27" spans="1:8" s="3" customFormat="1" ht="15.75">
      <c r="A27" s="221" t="s">
        <v>300</v>
      </c>
      <c r="B27" s="224" t="s">
        <v>301</v>
      </c>
      <c r="C27" s="248">
        <v>5730559</v>
      </c>
      <c r="D27" s="248">
        <v>9410393.7070000004</v>
      </c>
      <c r="E27" s="270">
        <v>15140952.707</v>
      </c>
      <c r="F27" s="248">
        <v>0</v>
      </c>
      <c r="G27" s="248">
        <v>0</v>
      </c>
      <c r="H27" s="249">
        <v>0</v>
      </c>
    </row>
    <row r="28" spans="1:8" s="3" customFormat="1" ht="15.75">
      <c r="A28" s="221">
        <v>5.4</v>
      </c>
      <c r="B28" s="223" t="s">
        <v>302</v>
      </c>
      <c r="C28" s="248">
        <v>0</v>
      </c>
      <c r="D28" s="248">
        <v>0</v>
      </c>
      <c r="E28" s="270">
        <v>0</v>
      </c>
      <c r="F28" s="248">
        <v>0</v>
      </c>
      <c r="G28" s="248">
        <v>0</v>
      </c>
      <c r="H28" s="249">
        <v>0</v>
      </c>
    </row>
    <row r="29" spans="1:8" s="3" customFormat="1" ht="15.75">
      <c r="A29" s="221">
        <v>5.5</v>
      </c>
      <c r="B29" s="223" t="s">
        <v>303</v>
      </c>
      <c r="C29" s="248">
        <v>0</v>
      </c>
      <c r="D29" s="248">
        <v>0</v>
      </c>
      <c r="E29" s="270">
        <v>0</v>
      </c>
      <c r="F29" s="248">
        <v>0</v>
      </c>
      <c r="G29" s="248">
        <v>0</v>
      </c>
      <c r="H29" s="249">
        <v>0</v>
      </c>
    </row>
    <row r="30" spans="1:8" s="3" customFormat="1" ht="15.75">
      <c r="A30" s="221">
        <v>5.6</v>
      </c>
      <c r="B30" s="223" t="s">
        <v>304</v>
      </c>
      <c r="C30" s="248">
        <v>0</v>
      </c>
      <c r="D30" s="248">
        <v>0</v>
      </c>
      <c r="E30" s="270">
        <v>0</v>
      </c>
      <c r="F30" s="248">
        <v>0</v>
      </c>
      <c r="G30" s="248">
        <v>0</v>
      </c>
      <c r="H30" s="249">
        <v>0</v>
      </c>
    </row>
    <row r="31" spans="1:8" s="3" customFormat="1" ht="15.75">
      <c r="A31" s="221">
        <v>5.7</v>
      </c>
      <c r="B31" s="223" t="s">
        <v>305</v>
      </c>
      <c r="C31" s="248">
        <v>0</v>
      </c>
      <c r="D31" s="248">
        <v>0</v>
      </c>
      <c r="E31" s="270">
        <v>0</v>
      </c>
      <c r="F31" s="248">
        <v>0</v>
      </c>
      <c r="G31" s="248">
        <v>0</v>
      </c>
      <c r="H31" s="249">
        <v>0</v>
      </c>
    </row>
    <row r="32" spans="1:8" s="3" customFormat="1" ht="15.75">
      <c r="A32" s="221">
        <v>6</v>
      </c>
      <c r="B32" s="222" t="s">
        <v>306</v>
      </c>
      <c r="C32" s="248"/>
      <c r="D32" s="248"/>
      <c r="E32" s="270">
        <v>0</v>
      </c>
      <c r="F32" s="248"/>
      <c r="G32" s="248"/>
      <c r="H32" s="249">
        <v>0</v>
      </c>
    </row>
    <row r="33" spans="1:8" s="3" customFormat="1" ht="25.5">
      <c r="A33" s="221">
        <v>6.1</v>
      </c>
      <c r="B33" s="223" t="s">
        <v>486</v>
      </c>
      <c r="C33" s="248"/>
      <c r="D33" s="248"/>
      <c r="E33" s="270">
        <v>0</v>
      </c>
      <c r="F33" s="248"/>
      <c r="G33" s="248"/>
      <c r="H33" s="249">
        <v>0</v>
      </c>
    </row>
    <row r="34" spans="1:8" s="3" customFormat="1" ht="25.5">
      <c r="A34" s="221">
        <v>6.2</v>
      </c>
      <c r="B34" s="223" t="s">
        <v>307</v>
      </c>
      <c r="C34" s="248"/>
      <c r="D34" s="248"/>
      <c r="E34" s="270">
        <v>0</v>
      </c>
      <c r="F34" s="248"/>
      <c r="G34" s="248"/>
      <c r="H34" s="249">
        <v>0</v>
      </c>
    </row>
    <row r="35" spans="1:8" s="3" customFormat="1" ht="25.5">
      <c r="A35" s="221">
        <v>6.3</v>
      </c>
      <c r="B35" s="223" t="s">
        <v>308</v>
      </c>
      <c r="C35" s="248"/>
      <c r="D35" s="248"/>
      <c r="E35" s="270">
        <v>0</v>
      </c>
      <c r="F35" s="248"/>
      <c r="G35" s="248"/>
      <c r="H35" s="249">
        <v>0</v>
      </c>
    </row>
    <row r="36" spans="1:8" s="3" customFormat="1" ht="15.75">
      <c r="A36" s="221">
        <v>6.4</v>
      </c>
      <c r="B36" s="223" t="s">
        <v>309</v>
      </c>
      <c r="C36" s="248"/>
      <c r="D36" s="248"/>
      <c r="E36" s="270">
        <v>0</v>
      </c>
      <c r="F36" s="248"/>
      <c r="G36" s="248"/>
      <c r="H36" s="249">
        <v>0</v>
      </c>
    </row>
    <row r="37" spans="1:8" s="3" customFormat="1" ht="15.75">
      <c r="A37" s="221">
        <v>6.5</v>
      </c>
      <c r="B37" s="223" t="s">
        <v>310</v>
      </c>
      <c r="C37" s="248"/>
      <c r="D37" s="248"/>
      <c r="E37" s="270">
        <v>0</v>
      </c>
      <c r="F37" s="248"/>
      <c r="G37" s="248"/>
      <c r="H37" s="249">
        <v>0</v>
      </c>
    </row>
    <row r="38" spans="1:8" s="3" customFormat="1" ht="25.5">
      <c r="A38" s="221">
        <v>6.6</v>
      </c>
      <c r="B38" s="223" t="s">
        <v>311</v>
      </c>
      <c r="C38" s="248"/>
      <c r="D38" s="248"/>
      <c r="E38" s="270">
        <v>0</v>
      </c>
      <c r="F38" s="248"/>
      <c r="G38" s="248"/>
      <c r="H38" s="249">
        <v>0</v>
      </c>
    </row>
    <row r="39" spans="1:8" s="3" customFormat="1" ht="25.5">
      <c r="A39" s="221">
        <v>6.7</v>
      </c>
      <c r="B39" s="223" t="s">
        <v>312</v>
      </c>
      <c r="C39" s="248"/>
      <c r="D39" s="248"/>
      <c r="E39" s="270">
        <v>0</v>
      </c>
      <c r="F39" s="248"/>
      <c r="G39" s="248"/>
      <c r="H39" s="249">
        <v>0</v>
      </c>
    </row>
    <row r="40" spans="1:8" s="3" customFormat="1" ht="15.75">
      <c r="A40" s="221">
        <v>7</v>
      </c>
      <c r="B40" s="222" t="s">
        <v>313</v>
      </c>
      <c r="C40" s="248">
        <v>56050.99</v>
      </c>
      <c r="D40" s="248">
        <v>120706.26796800003</v>
      </c>
      <c r="E40" s="270">
        <v>176757.25796800002</v>
      </c>
      <c r="F40" s="248">
        <v>36605.440000000017</v>
      </c>
      <c r="G40" s="248">
        <v>258773.026392</v>
      </c>
      <c r="H40" s="249">
        <v>295378.46639200003</v>
      </c>
    </row>
    <row r="41" spans="1:8" s="3" customFormat="1" ht="25.5">
      <c r="A41" s="221">
        <v>7.1</v>
      </c>
      <c r="B41" s="223" t="s">
        <v>314</v>
      </c>
      <c r="C41" s="248">
        <v>0</v>
      </c>
      <c r="D41" s="248">
        <v>0</v>
      </c>
      <c r="E41" s="270">
        <v>0</v>
      </c>
      <c r="F41" s="248">
        <v>0</v>
      </c>
      <c r="G41" s="248">
        <v>0</v>
      </c>
      <c r="H41" s="249">
        <v>0</v>
      </c>
    </row>
    <row r="42" spans="1:8" s="3" customFormat="1" ht="25.5">
      <c r="A42" s="221">
        <v>7.2</v>
      </c>
      <c r="B42" s="223" t="s">
        <v>315</v>
      </c>
      <c r="C42" s="248">
        <v>9166.74</v>
      </c>
      <c r="D42" s="248">
        <v>22077.539769999999</v>
      </c>
      <c r="E42" s="270">
        <v>31244.279770000001</v>
      </c>
      <c r="F42" s="248">
        <v>13021.050000000001</v>
      </c>
      <c r="G42" s="248">
        <v>57473.750255999999</v>
      </c>
      <c r="H42" s="249">
        <v>70494.800256000002</v>
      </c>
    </row>
    <row r="43" spans="1:8" s="3" customFormat="1" ht="25.5">
      <c r="A43" s="221">
        <v>7.3</v>
      </c>
      <c r="B43" s="223" t="s">
        <v>316</v>
      </c>
      <c r="C43" s="248">
        <v>7378.41</v>
      </c>
      <c r="D43" s="248">
        <v>17480.188153999999</v>
      </c>
      <c r="E43" s="270">
        <v>24858.598153999999</v>
      </c>
      <c r="F43" s="248">
        <v>2784.54</v>
      </c>
      <c r="G43" s="248">
        <v>0</v>
      </c>
      <c r="H43" s="249">
        <v>2784.54</v>
      </c>
    </row>
    <row r="44" spans="1:8" s="3" customFormat="1" ht="25.5">
      <c r="A44" s="221">
        <v>7.4</v>
      </c>
      <c r="B44" s="223" t="s">
        <v>317</v>
      </c>
      <c r="C44" s="248">
        <v>39505.839999999997</v>
      </c>
      <c r="D44" s="248">
        <v>81148.540044000038</v>
      </c>
      <c r="E44" s="270">
        <v>120654.38004400003</v>
      </c>
      <c r="F44" s="248">
        <v>20799.850000000013</v>
      </c>
      <c r="G44" s="248">
        <v>201299.276136</v>
      </c>
      <c r="H44" s="249">
        <v>222099.12613600001</v>
      </c>
    </row>
    <row r="45" spans="1:8" s="3" customFormat="1" ht="15.75">
      <c r="A45" s="221">
        <v>8</v>
      </c>
      <c r="B45" s="222" t="s">
        <v>318</v>
      </c>
      <c r="C45" s="248"/>
      <c r="D45" s="248"/>
      <c r="E45" s="270">
        <v>0</v>
      </c>
      <c r="F45" s="248"/>
      <c r="G45" s="248"/>
      <c r="H45" s="249">
        <v>0</v>
      </c>
    </row>
    <row r="46" spans="1:8" s="3" customFormat="1" ht="15.75">
      <c r="A46" s="221">
        <v>8.1</v>
      </c>
      <c r="B46" s="223" t="s">
        <v>319</v>
      </c>
      <c r="C46" s="248"/>
      <c r="D46" s="248"/>
      <c r="E46" s="270">
        <v>0</v>
      </c>
      <c r="F46" s="248"/>
      <c r="G46" s="248"/>
      <c r="H46" s="249">
        <v>0</v>
      </c>
    </row>
    <row r="47" spans="1:8" s="3" customFormat="1" ht="15.75">
      <c r="A47" s="221">
        <v>8.1999999999999993</v>
      </c>
      <c r="B47" s="223" t="s">
        <v>320</v>
      </c>
      <c r="C47" s="248"/>
      <c r="D47" s="248"/>
      <c r="E47" s="270">
        <v>0</v>
      </c>
      <c r="F47" s="248"/>
      <c r="G47" s="248"/>
      <c r="H47" s="249">
        <v>0</v>
      </c>
    </row>
    <row r="48" spans="1:8" s="3" customFormat="1" ht="15.75">
      <c r="A48" s="221">
        <v>8.3000000000000007</v>
      </c>
      <c r="B48" s="223" t="s">
        <v>321</v>
      </c>
      <c r="C48" s="248"/>
      <c r="D48" s="248"/>
      <c r="E48" s="270">
        <v>0</v>
      </c>
      <c r="F48" s="248"/>
      <c r="G48" s="248"/>
      <c r="H48" s="249">
        <v>0</v>
      </c>
    </row>
    <row r="49" spans="1:8" s="3" customFormat="1" ht="15.75">
      <c r="A49" s="221">
        <v>8.4</v>
      </c>
      <c r="B49" s="223" t="s">
        <v>322</v>
      </c>
      <c r="C49" s="248"/>
      <c r="D49" s="248"/>
      <c r="E49" s="270">
        <v>0</v>
      </c>
      <c r="F49" s="248"/>
      <c r="G49" s="248"/>
      <c r="H49" s="249">
        <v>0</v>
      </c>
    </row>
    <row r="50" spans="1:8" s="3" customFormat="1" ht="15.75">
      <c r="A50" s="221">
        <v>8.5</v>
      </c>
      <c r="B50" s="223" t="s">
        <v>323</v>
      </c>
      <c r="C50" s="248"/>
      <c r="D50" s="248"/>
      <c r="E50" s="270">
        <v>0</v>
      </c>
      <c r="F50" s="248"/>
      <c r="G50" s="248"/>
      <c r="H50" s="249">
        <v>0</v>
      </c>
    </row>
    <row r="51" spans="1:8" s="3" customFormat="1" ht="15.75">
      <c r="A51" s="221">
        <v>8.6</v>
      </c>
      <c r="B51" s="223" t="s">
        <v>324</v>
      </c>
      <c r="C51" s="248"/>
      <c r="D51" s="248"/>
      <c r="E51" s="270">
        <v>0</v>
      </c>
      <c r="F51" s="248"/>
      <c r="G51" s="248"/>
      <c r="H51" s="249">
        <v>0</v>
      </c>
    </row>
    <row r="52" spans="1:8" s="3" customFormat="1" ht="15.75">
      <c r="A52" s="221">
        <v>8.6999999999999993</v>
      </c>
      <c r="B52" s="223" t="s">
        <v>325</v>
      </c>
      <c r="C52" s="248"/>
      <c r="D52" s="248"/>
      <c r="E52" s="270">
        <v>0</v>
      </c>
      <c r="F52" s="248"/>
      <c r="G52" s="248"/>
      <c r="H52" s="249">
        <v>0</v>
      </c>
    </row>
    <row r="53" spans="1:8" s="3" customFormat="1" ht="16.5" thickBot="1">
      <c r="A53" s="226">
        <v>9</v>
      </c>
      <c r="B53" s="227" t="s">
        <v>326</v>
      </c>
      <c r="C53" s="271"/>
      <c r="D53" s="271"/>
      <c r="E53" s="272">
        <v>0</v>
      </c>
      <c r="F53" s="271"/>
      <c r="G53" s="271"/>
      <c r="H53" s="254">
        <v>0</v>
      </c>
    </row>
  </sheetData>
  <mergeCells count="4">
    <mergeCell ref="A5:A6"/>
    <mergeCell ref="B5:B6"/>
    <mergeCell ref="C5:E5"/>
    <mergeCell ref="F5:H5"/>
  </mergeCells>
  <pageMargins left="0.25" right="0.25" top="0.75" bottom="0.75" header="0.3" footer="0.3"/>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18"/>
  <sheetViews>
    <sheetView zoomScaleNormal="100" workbookViewId="0">
      <pane xSplit="1" ySplit="4" topLeftCell="B5" activePane="bottomRight" state="frozen"/>
      <selection activeCell="L18" sqref="L18"/>
      <selection pane="topRight" activeCell="L18" sqref="L18"/>
      <selection pane="bottomLeft" activeCell="L18" sqref="L18"/>
      <selection pane="bottomRight" activeCell="C7" sqref="C7:G12"/>
    </sheetView>
  </sheetViews>
  <sheetFormatPr defaultColWidth="9.140625" defaultRowHeight="12.75"/>
  <cols>
    <col min="1" max="1" width="9.5703125" style="2" bestFit="1" customWidth="1"/>
    <col min="2" max="2" width="93.5703125" style="2" customWidth="1"/>
    <col min="3" max="4" width="12.7109375" style="2" customWidth="1"/>
    <col min="5" max="11" width="9.7109375" style="13" customWidth="1"/>
    <col min="12" max="16384" width="9.140625" style="13"/>
  </cols>
  <sheetData>
    <row r="1" spans="1:8" ht="15">
      <c r="A1" s="18" t="s">
        <v>188</v>
      </c>
      <c r="B1" s="17" t="str">
        <f>Info!C2</f>
        <v>სს "ზირაათ ბანკი საქართველო"</v>
      </c>
      <c r="C1" s="17"/>
      <c r="D1" s="345"/>
    </row>
    <row r="2" spans="1:8" ht="15">
      <c r="A2" s="18" t="s">
        <v>189</v>
      </c>
      <c r="B2" s="820">
        <f>'4. Off-Balance'!B2</f>
        <v>44377</v>
      </c>
      <c r="C2" s="30"/>
      <c r="D2" s="19"/>
      <c r="E2" s="12"/>
      <c r="F2" s="12"/>
      <c r="G2" s="12"/>
      <c r="H2" s="12"/>
    </row>
    <row r="3" spans="1:8" ht="15">
      <c r="A3" s="18"/>
      <c r="B3" s="17"/>
      <c r="C3" s="30"/>
      <c r="D3" s="19"/>
      <c r="E3" s="12"/>
      <c r="F3" s="12"/>
      <c r="G3" s="12"/>
      <c r="H3" s="12"/>
    </row>
    <row r="4" spans="1:8" ht="15" customHeight="1" thickBot="1">
      <c r="A4" s="215" t="s">
        <v>410</v>
      </c>
      <c r="B4" s="216" t="s">
        <v>187</v>
      </c>
      <c r="C4" s="217" t="s">
        <v>93</v>
      </c>
    </row>
    <row r="5" spans="1:8" ht="15" customHeight="1">
      <c r="A5" s="213" t="s">
        <v>26</v>
      </c>
      <c r="B5" s="214"/>
      <c r="C5" s="461" t="str">
        <f>INT((MONTH($B$2))/3)&amp;"Q"&amp;"-"&amp;YEAR($B$2)</f>
        <v>2Q-2021</v>
      </c>
      <c r="D5" s="461" t="str">
        <f>IF(INT(MONTH($B$2))=3, "4"&amp;"Q"&amp;"-"&amp;YEAR($B$2)-1, IF(INT(MONTH($B$2))=6, "1"&amp;"Q"&amp;"-"&amp;YEAR($B$2), IF(INT(MONTH($B$2))=9, "2"&amp;"Q"&amp;"-"&amp;YEAR($B$2),IF(INT(MONTH($B$2))=12, "3"&amp;"Q"&amp;"-"&amp;YEAR($B$2), 0))))</f>
        <v>1Q-2021</v>
      </c>
      <c r="E5" s="461" t="s">
        <v>983</v>
      </c>
      <c r="F5" s="461" t="s">
        <v>984</v>
      </c>
      <c r="G5" s="461" t="s">
        <v>985</v>
      </c>
    </row>
    <row r="6" spans="1:8" ht="15" customHeight="1">
      <c r="A6" s="389">
        <v>1</v>
      </c>
      <c r="B6" s="446" t="s">
        <v>192</v>
      </c>
      <c r="C6" s="390">
        <f>C7+C9+C10</f>
        <v>138954868.1737</v>
      </c>
      <c r="D6" s="449">
        <f>D7+D9+D10</f>
        <v>106831107.14041999</v>
      </c>
      <c r="E6" s="391">
        <v>106957467.16224998</v>
      </c>
      <c r="F6" s="390">
        <v>110447471.68487999</v>
      </c>
      <c r="G6" s="450">
        <v>109818932.53484999</v>
      </c>
    </row>
    <row r="7" spans="1:8" ht="15" customHeight="1">
      <c r="A7" s="389">
        <v>1.1000000000000001</v>
      </c>
      <c r="B7" s="392" t="s">
        <v>607</v>
      </c>
      <c r="C7" s="393">
        <v>123292292.9853</v>
      </c>
      <c r="D7" s="451">
        <v>92859746.789549991</v>
      </c>
      <c r="E7" s="878">
        <v>94774750.634699985</v>
      </c>
      <c r="F7" s="876">
        <v>94690408.961749986</v>
      </c>
      <c r="G7" s="876">
        <v>92981066.877549991</v>
      </c>
    </row>
    <row r="8" spans="1:8" ht="25.5">
      <c r="A8" s="389" t="s">
        <v>253</v>
      </c>
      <c r="B8" s="394" t="s">
        <v>404</v>
      </c>
      <c r="C8" s="393"/>
      <c r="D8" s="451"/>
      <c r="E8" s="878"/>
      <c r="F8" s="876"/>
      <c r="G8" s="876"/>
    </row>
    <row r="9" spans="1:8" ht="15" customHeight="1">
      <c r="A9" s="389">
        <v>1.2</v>
      </c>
      <c r="B9" s="392" t="s">
        <v>22</v>
      </c>
      <c r="C9" s="393">
        <v>15662575.1884</v>
      </c>
      <c r="D9" s="451">
        <v>13971360.350869998</v>
      </c>
      <c r="E9" s="878">
        <v>12182716.527549999</v>
      </c>
      <c r="F9" s="876">
        <v>15757062.723130001</v>
      </c>
      <c r="G9" s="876">
        <v>16837865.657299999</v>
      </c>
    </row>
    <row r="10" spans="1:8" ht="15" customHeight="1">
      <c r="A10" s="389">
        <v>1.3</v>
      </c>
      <c r="B10" s="447" t="s">
        <v>77</v>
      </c>
      <c r="C10" s="395">
        <v>0</v>
      </c>
      <c r="D10" s="451">
        <v>0</v>
      </c>
      <c r="E10" s="878">
        <v>0</v>
      </c>
      <c r="F10" s="877">
        <v>0</v>
      </c>
      <c r="G10" s="876">
        <v>0</v>
      </c>
    </row>
    <row r="11" spans="1:8" ht="15" customHeight="1">
      <c r="A11" s="389">
        <v>2</v>
      </c>
      <c r="B11" s="446" t="s">
        <v>193</v>
      </c>
      <c r="C11" s="393">
        <v>61849.411899999999</v>
      </c>
      <c r="D11" s="451">
        <v>191968.78020000001</v>
      </c>
      <c r="E11" s="878">
        <v>295627.12680000003</v>
      </c>
      <c r="F11" s="876">
        <v>68445.219700000001</v>
      </c>
      <c r="G11" s="876">
        <v>52768.348599999998</v>
      </c>
    </row>
    <row r="12" spans="1:8" ht="15" customHeight="1">
      <c r="A12" s="406">
        <v>3</v>
      </c>
      <c r="B12" s="448" t="s">
        <v>191</v>
      </c>
      <c r="C12" s="395">
        <v>14719139</v>
      </c>
      <c r="D12" s="451">
        <v>14719139</v>
      </c>
      <c r="E12" s="878">
        <v>14719139.800000001</v>
      </c>
      <c r="F12" s="877">
        <v>11760206</v>
      </c>
      <c r="G12" s="876">
        <v>11760206</v>
      </c>
    </row>
    <row r="13" spans="1:8" ht="15" customHeight="1" thickBot="1">
      <c r="A13" s="133">
        <v>4</v>
      </c>
      <c r="B13" s="454" t="s">
        <v>254</v>
      </c>
      <c r="C13" s="273">
        <f>C6+C11+C12</f>
        <v>153735856.58560002</v>
      </c>
      <c r="D13" s="452">
        <f>D6+D11+D12</f>
        <v>121742214.92061999</v>
      </c>
      <c r="E13" s="274">
        <v>121972234.08904998</v>
      </c>
      <c r="F13" s="273">
        <v>122276122.90457998</v>
      </c>
      <c r="G13" s="453">
        <v>121631906.88344999</v>
      </c>
    </row>
    <row r="14" spans="1:8">
      <c r="B14" s="24"/>
    </row>
    <row r="15" spans="1:8" ht="25.5">
      <c r="B15" s="106" t="s">
        <v>608</v>
      </c>
    </row>
    <row r="16" spans="1:8">
      <c r="B16" s="106"/>
    </row>
    <row r="17" spans="2:2">
      <c r="B17" s="106"/>
    </row>
    <row r="18" spans="2:2">
      <c r="B18" s="106"/>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H34"/>
  <sheetViews>
    <sheetView showGridLines="0" zoomScaleNormal="100" workbookViewId="0">
      <pane xSplit="1" ySplit="4" topLeftCell="B23" activePane="bottomRight" state="frozen"/>
      <selection pane="topRight" activeCell="B1" sqref="B1"/>
      <selection pane="bottomLeft" activeCell="A4" sqref="A4"/>
      <selection pane="bottomRight" activeCell="B18" sqref="B18:C20"/>
    </sheetView>
  </sheetViews>
  <sheetFormatPr defaultRowHeight="15"/>
  <cols>
    <col min="1" max="1" width="9.5703125" style="2" bestFit="1" customWidth="1"/>
    <col min="2" max="2" width="58.85546875" style="2" customWidth="1"/>
    <col min="3" max="3" width="34.28515625" style="2" customWidth="1"/>
  </cols>
  <sheetData>
    <row r="1" spans="1:8">
      <c r="A1" s="2" t="s">
        <v>188</v>
      </c>
      <c r="B1" s="345" t="str">
        <f>Info!C2</f>
        <v>სს "ზირაათ ბანკი საქართველო"</v>
      </c>
    </row>
    <row r="2" spans="1:8">
      <c r="A2" s="2" t="s">
        <v>189</v>
      </c>
      <c r="B2" s="832">
        <f>'1. key ratios'!B2</f>
        <v>44377</v>
      </c>
    </row>
    <row r="4" spans="1:8" ht="25.5" customHeight="1" thickBot="1">
      <c r="A4" s="238" t="s">
        <v>411</v>
      </c>
      <c r="B4" s="62" t="s">
        <v>149</v>
      </c>
      <c r="C4" s="14"/>
    </row>
    <row r="5" spans="1:8" ht="15.75">
      <c r="A5" s="11"/>
      <c r="B5" s="441" t="s">
        <v>150</v>
      </c>
      <c r="C5" s="459" t="s">
        <v>622</v>
      </c>
    </row>
    <row r="6" spans="1:8">
      <c r="A6" s="15">
        <v>1</v>
      </c>
      <c r="B6" s="63" t="s">
        <v>970</v>
      </c>
      <c r="C6" s="455" t="s">
        <v>975</v>
      </c>
    </row>
    <row r="7" spans="1:8">
      <c r="A7" s="15">
        <v>2</v>
      </c>
      <c r="B7" s="63" t="s">
        <v>971</v>
      </c>
      <c r="C7" s="455" t="s">
        <v>976</v>
      </c>
    </row>
    <row r="8" spans="1:8">
      <c r="A8" s="15">
        <v>3</v>
      </c>
      <c r="B8" s="63" t="s">
        <v>972</v>
      </c>
      <c r="C8" s="455" t="s">
        <v>976</v>
      </c>
    </row>
    <row r="9" spans="1:8">
      <c r="A9" s="15">
        <v>4</v>
      </c>
      <c r="B9" s="63" t="s">
        <v>973</v>
      </c>
      <c r="C9" s="455" t="s">
        <v>977</v>
      </c>
    </row>
    <row r="10" spans="1:8">
      <c r="A10" s="15">
        <v>5</v>
      </c>
      <c r="B10" s="63" t="s">
        <v>974</v>
      </c>
      <c r="C10" s="455" t="s">
        <v>977</v>
      </c>
    </row>
    <row r="11" spans="1:8">
      <c r="A11" s="15">
        <v>6</v>
      </c>
      <c r="B11" s="63"/>
      <c r="C11" s="455"/>
    </row>
    <row r="12" spans="1:8">
      <c r="A12" s="15">
        <v>7</v>
      </c>
      <c r="B12" s="63"/>
      <c r="C12" s="455"/>
      <c r="H12" s="4"/>
    </row>
    <row r="13" spans="1:8">
      <c r="A13" s="15">
        <v>8</v>
      </c>
      <c r="B13" s="63"/>
      <c r="C13" s="455"/>
    </row>
    <row r="14" spans="1:8">
      <c r="A14" s="15">
        <v>9</v>
      </c>
      <c r="B14" s="63"/>
      <c r="C14" s="455"/>
    </row>
    <row r="15" spans="1:8">
      <c r="A15" s="15">
        <v>10</v>
      </c>
      <c r="B15" s="63"/>
      <c r="C15" s="455"/>
    </row>
    <row r="16" spans="1:8">
      <c r="A16" s="15"/>
      <c r="B16" s="668"/>
      <c r="C16" s="669"/>
    </row>
    <row r="17" spans="1:3" ht="60">
      <c r="A17" s="15"/>
      <c r="B17" s="442" t="s">
        <v>151</v>
      </c>
      <c r="C17" s="460" t="s">
        <v>623</v>
      </c>
    </row>
    <row r="18" spans="1:3" ht="15.75">
      <c r="A18" s="15">
        <v>1</v>
      </c>
      <c r="B18" s="28" t="s">
        <v>967</v>
      </c>
      <c r="C18" s="457" t="s">
        <v>980</v>
      </c>
    </row>
    <row r="19" spans="1:3" ht="15.75">
      <c r="A19" s="15">
        <v>2</v>
      </c>
      <c r="B19" s="28" t="s">
        <v>978</v>
      </c>
      <c r="C19" s="457" t="s">
        <v>981</v>
      </c>
    </row>
    <row r="20" spans="1:3" ht="15.75">
      <c r="A20" s="15">
        <v>3</v>
      </c>
      <c r="B20" s="28" t="s">
        <v>979</v>
      </c>
      <c r="C20" s="457" t="s">
        <v>982</v>
      </c>
    </row>
    <row r="21" spans="1:3" ht="15.75">
      <c r="A21" s="15">
        <v>4</v>
      </c>
      <c r="B21" s="28"/>
      <c r="C21" s="457"/>
    </row>
    <row r="22" spans="1:3" ht="15.75">
      <c r="A22" s="15">
        <v>5</v>
      </c>
      <c r="B22" s="28"/>
      <c r="C22" s="457"/>
    </row>
    <row r="23" spans="1:3" ht="15.75">
      <c r="A23" s="15">
        <v>6</v>
      </c>
      <c r="B23" s="28"/>
      <c r="C23" s="457"/>
    </row>
    <row r="24" spans="1:3" ht="15.75">
      <c r="A24" s="15">
        <v>7</v>
      </c>
      <c r="B24" s="28"/>
      <c r="C24" s="457"/>
    </row>
    <row r="25" spans="1:3" ht="15.75">
      <c r="A25" s="15">
        <v>8</v>
      </c>
      <c r="B25" s="28"/>
      <c r="C25" s="457"/>
    </row>
    <row r="26" spans="1:3" ht="15.75">
      <c r="A26" s="15">
        <v>9</v>
      </c>
      <c r="B26" s="28"/>
      <c r="C26" s="457"/>
    </row>
    <row r="27" spans="1:3" ht="15.75" customHeight="1">
      <c r="A27" s="15">
        <v>10</v>
      </c>
      <c r="B27" s="28"/>
      <c r="C27" s="458"/>
    </row>
    <row r="28" spans="1:3" ht="15.75" customHeight="1">
      <c r="A28" s="15"/>
      <c r="B28" s="28"/>
      <c r="C28" s="29"/>
    </row>
    <row r="29" spans="1:3" ht="30" customHeight="1">
      <c r="A29" s="15"/>
      <c r="B29" s="670" t="s">
        <v>152</v>
      </c>
      <c r="C29" s="671"/>
    </row>
    <row r="30" spans="1:3">
      <c r="A30" s="15">
        <v>1</v>
      </c>
      <c r="B30" s="63"/>
      <c r="C30" s="64" t="s">
        <v>244</v>
      </c>
    </row>
    <row r="31" spans="1:3" ht="15.75" customHeight="1">
      <c r="A31" s="15"/>
      <c r="B31" s="63"/>
      <c r="C31" s="64"/>
    </row>
    <row r="32" spans="1:3" ht="29.25" customHeight="1">
      <c r="A32" s="15"/>
      <c r="B32" s="670" t="s">
        <v>274</v>
      </c>
      <c r="C32" s="671"/>
    </row>
    <row r="33" spans="1:3">
      <c r="A33" s="15">
        <v>1</v>
      </c>
      <c r="B33" s="63"/>
      <c r="C33" s="455" t="s">
        <v>244</v>
      </c>
    </row>
    <row r="34" spans="1:3" ht="16.5" thickBot="1">
      <c r="A34" s="16"/>
      <c r="B34" s="65"/>
      <c r="C34" s="456"/>
    </row>
  </sheetData>
  <mergeCells count="3">
    <mergeCell ref="B16:C16"/>
    <mergeCell ref="B32:C32"/>
    <mergeCell ref="B29:C29"/>
  </mergeCells>
  <dataValidations count="1">
    <dataValidation type="list" allowBlank="1" showInputMessage="1" showErrorMessage="1" sqref="C6:C15">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G37"/>
  <sheetViews>
    <sheetView zoomScaleNormal="100" workbookViewId="0">
      <pane xSplit="1" ySplit="5" topLeftCell="B12" activePane="bottomRight" state="frozen"/>
      <selection activeCell="H6" sqref="H6"/>
      <selection pane="topRight" activeCell="H6" sqref="H6"/>
      <selection pane="bottomLeft" activeCell="H6" sqref="H6"/>
      <selection pane="bottomRight" activeCell="C8" sqref="C8:E21"/>
    </sheetView>
  </sheetViews>
  <sheetFormatPr defaultRowHeight="15"/>
  <cols>
    <col min="1" max="1" width="9.5703125" style="2" bestFit="1" customWidth="1"/>
    <col min="2" max="2" width="47.5703125" style="2" customWidth="1"/>
    <col min="3" max="3" width="28" style="2" customWidth="1"/>
    <col min="4" max="4" width="22.42578125" style="2" customWidth="1"/>
    <col min="5" max="5" width="18.85546875" style="2" customWidth="1"/>
    <col min="6" max="6" width="12" bestFit="1" customWidth="1"/>
    <col min="7" max="7" width="12.5703125" bestFit="1" customWidth="1"/>
  </cols>
  <sheetData>
    <row r="1" spans="1:7" ht="15.75">
      <c r="A1" s="18" t="s">
        <v>188</v>
      </c>
      <c r="B1" s="17" t="str">
        <f>Info!C2</f>
        <v>სს "ზირაათ ბანკი საქართველო"</v>
      </c>
    </row>
    <row r="2" spans="1:7" s="22" customFormat="1" ht="15.75" customHeight="1">
      <c r="A2" s="22" t="s">
        <v>189</v>
      </c>
      <c r="B2" s="478">
        <f>'1. key ratios'!B2</f>
        <v>44377</v>
      </c>
    </row>
    <row r="3" spans="1:7" s="22" customFormat="1" ht="15.75" customHeight="1"/>
    <row r="4" spans="1:7" s="22" customFormat="1" ht="15.75" customHeight="1" thickBot="1">
      <c r="A4" s="239" t="s">
        <v>412</v>
      </c>
      <c r="B4" s="240" t="s">
        <v>264</v>
      </c>
      <c r="C4" s="192"/>
      <c r="D4" s="192"/>
      <c r="E4" s="193" t="s">
        <v>93</v>
      </c>
    </row>
    <row r="5" spans="1:7" s="121" customFormat="1" ht="17.45" customHeight="1">
      <c r="A5" s="358"/>
      <c r="B5" s="359"/>
      <c r="C5" s="191" t="s">
        <v>0</v>
      </c>
      <c r="D5" s="191" t="s">
        <v>1</v>
      </c>
      <c r="E5" s="360" t="s">
        <v>2</v>
      </c>
    </row>
    <row r="6" spans="1:7" s="157" customFormat="1" ht="14.45" customHeight="1">
      <c r="A6" s="361"/>
      <c r="B6" s="672" t="s">
        <v>231</v>
      </c>
      <c r="C6" s="672" t="s">
        <v>230</v>
      </c>
      <c r="D6" s="673" t="s">
        <v>229</v>
      </c>
      <c r="E6" s="674"/>
      <c r="G6"/>
    </row>
    <row r="7" spans="1:7" s="157" customFormat="1" ht="99.6" customHeight="1">
      <c r="A7" s="361"/>
      <c r="B7" s="672"/>
      <c r="C7" s="672"/>
      <c r="D7" s="355" t="s">
        <v>228</v>
      </c>
      <c r="E7" s="356" t="s">
        <v>524</v>
      </c>
      <c r="G7"/>
    </row>
    <row r="8" spans="1:7">
      <c r="A8" s="362">
        <v>1</v>
      </c>
      <c r="B8" s="363" t="s">
        <v>154</v>
      </c>
      <c r="C8" s="364">
        <v>7365556.8231999995</v>
      </c>
      <c r="D8" s="364"/>
      <c r="E8" s="365">
        <v>7365556.8231999995</v>
      </c>
    </row>
    <row r="9" spans="1:7">
      <c r="A9" s="362">
        <v>2</v>
      </c>
      <c r="B9" s="363" t="s">
        <v>155</v>
      </c>
      <c r="C9" s="364">
        <v>36998212.061300002</v>
      </c>
      <c r="D9" s="364"/>
      <c r="E9" s="365">
        <v>36998212.061300002</v>
      </c>
    </row>
    <row r="10" spans="1:7">
      <c r="A10" s="362">
        <v>3</v>
      </c>
      <c r="B10" s="363" t="s">
        <v>227</v>
      </c>
      <c r="C10" s="364">
        <v>6410328.7959000003</v>
      </c>
      <c r="D10" s="364"/>
      <c r="E10" s="365">
        <v>6410328.7959000003</v>
      </c>
    </row>
    <row r="11" spans="1:7">
      <c r="A11" s="362">
        <v>4</v>
      </c>
      <c r="B11" s="363" t="s">
        <v>185</v>
      </c>
      <c r="C11" s="364">
        <v>0</v>
      </c>
      <c r="D11" s="364"/>
      <c r="E11" s="365">
        <v>0</v>
      </c>
    </row>
    <row r="12" spans="1:7">
      <c r="A12" s="362">
        <v>5</v>
      </c>
      <c r="B12" s="363" t="s">
        <v>157</v>
      </c>
      <c r="C12" s="364">
        <v>7249180.8700000001</v>
      </c>
      <c r="D12" s="364"/>
      <c r="E12" s="365">
        <v>7249180.8700000001</v>
      </c>
    </row>
    <row r="13" spans="1:7">
      <c r="A13" s="362">
        <v>6.1</v>
      </c>
      <c r="B13" s="363" t="s">
        <v>158</v>
      </c>
      <c r="C13" s="366">
        <v>76778902.829999998</v>
      </c>
      <c r="D13" s="364"/>
      <c r="E13" s="365">
        <v>76778902.829999998</v>
      </c>
    </row>
    <row r="14" spans="1:7">
      <c r="A14" s="362">
        <v>6.2</v>
      </c>
      <c r="B14" s="367" t="s">
        <v>159</v>
      </c>
      <c r="C14" s="366">
        <v>-4691532.8968000002</v>
      </c>
      <c r="D14" s="364"/>
      <c r="E14" s="365">
        <v>-4691532.8968000002</v>
      </c>
    </row>
    <row r="15" spans="1:7">
      <c r="A15" s="362">
        <v>6</v>
      </c>
      <c r="B15" s="363" t="s">
        <v>226</v>
      </c>
      <c r="C15" s="364">
        <v>72087369.933200002</v>
      </c>
      <c r="D15" s="364"/>
      <c r="E15" s="365">
        <v>72087369.933200002</v>
      </c>
    </row>
    <row r="16" spans="1:7">
      <c r="A16" s="362">
        <v>7</v>
      </c>
      <c r="B16" s="363" t="s">
        <v>161</v>
      </c>
      <c r="C16" s="364">
        <v>790298.78539999994</v>
      </c>
      <c r="D16" s="364"/>
      <c r="E16" s="365">
        <v>790298.78539999994</v>
      </c>
    </row>
    <row r="17" spans="1:7">
      <c r="A17" s="362">
        <v>8</v>
      </c>
      <c r="B17" s="363" t="s">
        <v>162</v>
      </c>
      <c r="C17" s="364">
        <v>62320</v>
      </c>
      <c r="D17" s="364"/>
      <c r="E17" s="365">
        <v>62320</v>
      </c>
      <c r="F17" s="6"/>
      <c r="G17" s="6"/>
    </row>
    <row r="18" spans="1:7">
      <c r="A18" s="362">
        <v>9</v>
      </c>
      <c r="B18" s="363" t="s">
        <v>163</v>
      </c>
      <c r="C18" s="364">
        <v>0</v>
      </c>
      <c r="D18" s="364"/>
      <c r="E18" s="365">
        <v>0</v>
      </c>
      <c r="G18" s="6"/>
    </row>
    <row r="19" spans="1:7" ht="25.5">
      <c r="A19" s="362">
        <v>10</v>
      </c>
      <c r="B19" s="363" t="s">
        <v>164</v>
      </c>
      <c r="C19" s="364">
        <v>6393825.5999999996</v>
      </c>
      <c r="D19" s="364">
        <v>667696.66</v>
      </c>
      <c r="E19" s="365">
        <v>5726128.9399999995</v>
      </c>
      <c r="G19" s="6"/>
    </row>
    <row r="20" spans="1:7">
      <c r="A20" s="362">
        <v>11</v>
      </c>
      <c r="B20" s="363" t="s">
        <v>165</v>
      </c>
      <c r="C20" s="364">
        <v>1812259.1145000001</v>
      </c>
      <c r="D20" s="364"/>
      <c r="E20" s="365">
        <v>1812259.1145000001</v>
      </c>
    </row>
    <row r="21" spans="1:7" ht="39" thickBot="1">
      <c r="A21" s="368"/>
      <c r="B21" s="369" t="s">
        <v>487</v>
      </c>
      <c r="C21" s="317">
        <v>138844475.2035</v>
      </c>
      <c r="D21" s="317">
        <v>667696.66</v>
      </c>
      <c r="E21" s="370">
        <v>138176778.54350001</v>
      </c>
    </row>
    <row r="22" spans="1:7">
      <c r="A22"/>
      <c r="B22"/>
      <c r="C22"/>
      <c r="D22"/>
      <c r="E22"/>
    </row>
    <row r="23" spans="1:7">
      <c r="A23"/>
      <c r="B23"/>
      <c r="C23"/>
      <c r="D23"/>
      <c r="E23"/>
    </row>
    <row r="25" spans="1:7" s="2" customFormat="1">
      <c r="B25" s="67"/>
      <c r="F25"/>
      <c r="G25"/>
    </row>
    <row r="26" spans="1:7" s="2" customFormat="1">
      <c r="B26" s="68"/>
      <c r="F26"/>
      <c r="G26"/>
    </row>
    <row r="27" spans="1:7" s="2" customFormat="1">
      <c r="B27" s="67"/>
      <c r="F27"/>
      <c r="G27"/>
    </row>
    <row r="28" spans="1:7" s="2" customFormat="1">
      <c r="B28" s="67"/>
      <c r="F28"/>
      <c r="G28"/>
    </row>
    <row r="29" spans="1:7" s="2" customFormat="1">
      <c r="B29" s="67"/>
      <c r="F29"/>
      <c r="G29"/>
    </row>
    <row r="30" spans="1:7" s="2" customFormat="1">
      <c r="B30" s="67"/>
      <c r="F30"/>
      <c r="G30"/>
    </row>
    <row r="31" spans="1:7" s="2" customFormat="1">
      <c r="B31" s="67"/>
      <c r="F31"/>
      <c r="G31"/>
    </row>
    <row r="32" spans="1:7" s="2" customFormat="1">
      <c r="B32" s="68"/>
      <c r="F32"/>
      <c r="G32"/>
    </row>
    <row r="33" spans="2:7" s="2" customFormat="1">
      <c r="B33" s="68"/>
      <c r="F33"/>
      <c r="G33"/>
    </row>
    <row r="34" spans="2:7" s="2" customFormat="1">
      <c r="B34" s="68"/>
      <c r="F34"/>
      <c r="G34"/>
    </row>
    <row r="35" spans="2:7" s="2" customFormat="1">
      <c r="B35" s="68"/>
      <c r="F35"/>
      <c r="G35"/>
    </row>
    <row r="36" spans="2:7" s="2" customFormat="1">
      <c r="B36" s="68"/>
      <c r="F36"/>
      <c r="G36"/>
    </row>
    <row r="37" spans="2:7" s="2" customFormat="1">
      <c r="B37" s="68"/>
      <c r="F37"/>
      <c r="G3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9.9978637043366805E-2"/>
  </sheetPr>
  <dimension ref="A1:I33"/>
  <sheetViews>
    <sheetView zoomScaleNormal="100" workbookViewId="0">
      <pane xSplit="1" ySplit="4" topLeftCell="B5" activePane="bottomRight" state="frozen"/>
      <selection activeCell="H6" sqref="H6"/>
      <selection pane="topRight" activeCell="H6" sqref="H6"/>
      <selection pane="bottomLeft" activeCell="H6" sqref="H6"/>
      <selection pane="bottomRight" activeCell="D9" sqref="D9"/>
    </sheetView>
  </sheetViews>
  <sheetFormatPr defaultRowHeight="15" outlineLevelRow="1"/>
  <cols>
    <col min="1" max="1" width="9.5703125" style="2" bestFit="1" customWidth="1"/>
    <col min="2" max="2" width="114.28515625" style="2" customWidth="1"/>
    <col min="3" max="3" width="18.85546875" customWidth="1"/>
    <col min="4" max="4" width="25.42578125" customWidth="1"/>
    <col min="5" max="5" width="24.28515625" customWidth="1"/>
    <col min="6" max="6" width="24" customWidth="1"/>
    <col min="7" max="7" width="10" bestFit="1" customWidth="1"/>
    <col min="8" max="8" width="12" bestFit="1" customWidth="1"/>
    <col min="9" max="9" width="12.5703125" bestFit="1" customWidth="1"/>
  </cols>
  <sheetData>
    <row r="1" spans="1:6" ht="15.75">
      <c r="A1" s="18" t="s">
        <v>188</v>
      </c>
      <c r="B1" s="17" t="str">
        <f>Info!C2</f>
        <v>სს "ზირაათ ბანკი საქართველო"</v>
      </c>
    </row>
    <row r="2" spans="1:6" s="22" customFormat="1" ht="15.75" customHeight="1">
      <c r="A2" s="22" t="s">
        <v>189</v>
      </c>
      <c r="B2" s="478">
        <f>'1. key ratios'!B2</f>
        <v>44377</v>
      </c>
      <c r="C2"/>
      <c r="D2"/>
      <c r="E2"/>
      <c r="F2"/>
    </row>
    <row r="3" spans="1:6" s="22" customFormat="1" ht="15.75" customHeight="1">
      <c r="C3"/>
      <c r="D3"/>
      <c r="E3"/>
      <c r="F3"/>
    </row>
    <row r="4" spans="1:6" s="22" customFormat="1" ht="26.25" thickBot="1">
      <c r="A4" s="22" t="s">
        <v>413</v>
      </c>
      <c r="B4" s="199" t="s">
        <v>267</v>
      </c>
      <c r="C4" s="193" t="s">
        <v>93</v>
      </c>
      <c r="D4"/>
      <c r="E4"/>
      <c r="F4"/>
    </row>
    <row r="5" spans="1:6" ht="26.25">
      <c r="A5" s="194">
        <v>1</v>
      </c>
      <c r="B5" s="195" t="s">
        <v>435</v>
      </c>
      <c r="C5" s="275">
        <f>'7. LI1'!E21</f>
        <v>138176778.54350001</v>
      </c>
    </row>
    <row r="6" spans="1:6" s="184" customFormat="1">
      <c r="A6" s="120">
        <v>2.1</v>
      </c>
      <c r="B6" s="201" t="s">
        <v>268</v>
      </c>
      <c r="C6" s="276">
        <v>34729282.374200001</v>
      </c>
    </row>
    <row r="7" spans="1:6" s="4" customFormat="1" ht="25.5" outlineLevel="1">
      <c r="A7" s="200">
        <v>2.2000000000000002</v>
      </c>
      <c r="B7" s="196" t="s">
        <v>269</v>
      </c>
      <c r="C7" s="277"/>
    </row>
    <row r="8" spans="1:6" s="4" customFormat="1" ht="26.25">
      <c r="A8" s="200">
        <v>3</v>
      </c>
      <c r="B8" s="197" t="s">
        <v>436</v>
      </c>
      <c r="C8" s="278">
        <f>SUM(C5:C7)</f>
        <v>172906060.91769999</v>
      </c>
    </row>
    <row r="9" spans="1:6" s="184" customFormat="1">
      <c r="A9" s="120">
        <v>4</v>
      </c>
      <c r="B9" s="204" t="s">
        <v>265</v>
      </c>
      <c r="C9" s="276">
        <v>1139555.1259000001</v>
      </c>
    </row>
    <row r="10" spans="1:6" s="4" customFormat="1" ht="25.5" outlineLevel="1">
      <c r="A10" s="200">
        <v>5.0999999999999996</v>
      </c>
      <c r="B10" s="196" t="s">
        <v>275</v>
      </c>
      <c r="C10" s="277">
        <v>-19066707.185800001</v>
      </c>
    </row>
    <row r="11" spans="1:6" s="4" customFormat="1" ht="25.5" outlineLevel="1">
      <c r="A11" s="200">
        <v>5.2</v>
      </c>
      <c r="B11" s="196" t="s">
        <v>276</v>
      </c>
      <c r="C11" s="277"/>
    </row>
    <row r="12" spans="1:6" s="4" customFormat="1">
      <c r="A12" s="200">
        <v>6</v>
      </c>
      <c r="B12" s="202" t="s">
        <v>609</v>
      </c>
      <c r="C12" s="371">
        <v>0</v>
      </c>
    </row>
    <row r="13" spans="1:6" s="4" customFormat="1" ht="15.75" thickBot="1">
      <c r="A13" s="203">
        <v>7</v>
      </c>
      <c r="B13" s="198" t="s">
        <v>266</v>
      </c>
      <c r="C13" s="279">
        <f>SUM(C8:C12)</f>
        <v>154978908.85780001</v>
      </c>
    </row>
    <row r="15" spans="1:6" ht="26.25">
      <c r="B15" s="24" t="s">
        <v>610</v>
      </c>
    </row>
    <row r="17" spans="2:9" s="2" customFormat="1">
      <c r="B17" s="69"/>
      <c r="C17"/>
      <c r="D17"/>
      <c r="E17"/>
      <c r="F17"/>
      <c r="G17"/>
      <c r="H17"/>
      <c r="I17"/>
    </row>
    <row r="18" spans="2:9" s="2" customFormat="1">
      <c r="B18" s="66"/>
      <c r="C18"/>
      <c r="D18"/>
      <c r="E18"/>
      <c r="F18"/>
      <c r="G18"/>
      <c r="H18"/>
      <c r="I18"/>
    </row>
    <row r="19" spans="2:9" s="2" customFormat="1">
      <c r="B19" s="66"/>
      <c r="C19"/>
      <c r="D19"/>
      <c r="E19"/>
      <c r="F19"/>
      <c r="G19"/>
      <c r="H19"/>
      <c r="I19"/>
    </row>
    <row r="20" spans="2:9" s="2" customFormat="1">
      <c r="B20" s="68"/>
      <c r="C20"/>
      <c r="D20"/>
      <c r="E20"/>
      <c r="F20"/>
      <c r="G20"/>
      <c r="H20"/>
      <c r="I20"/>
    </row>
    <row r="21" spans="2:9" s="2" customFormat="1">
      <c r="B21" s="67"/>
      <c r="C21"/>
      <c r="D21"/>
      <c r="E21"/>
      <c r="F21"/>
      <c r="G21"/>
      <c r="H21"/>
      <c r="I21"/>
    </row>
    <row r="22" spans="2:9" s="2" customFormat="1">
      <c r="B22" s="68"/>
      <c r="C22"/>
      <c r="D22"/>
      <c r="E22"/>
      <c r="F22"/>
      <c r="G22"/>
      <c r="H22"/>
      <c r="I22"/>
    </row>
    <row r="23" spans="2:9" s="2" customFormat="1">
      <c r="B23" s="67"/>
      <c r="C23"/>
      <c r="D23"/>
      <c r="E23"/>
      <c r="F23"/>
      <c r="G23"/>
      <c r="H23"/>
      <c r="I23"/>
    </row>
    <row r="24" spans="2:9" s="2" customFormat="1">
      <c r="B24" s="67"/>
      <c r="C24"/>
      <c r="D24"/>
      <c r="E24"/>
      <c r="F24"/>
      <c r="G24"/>
      <c r="H24"/>
      <c r="I24"/>
    </row>
    <row r="25" spans="2:9" s="2" customFormat="1">
      <c r="B25" s="67"/>
      <c r="C25"/>
      <c r="D25"/>
      <c r="E25"/>
      <c r="F25"/>
      <c r="G25"/>
      <c r="H25"/>
      <c r="I25"/>
    </row>
    <row r="26" spans="2:9" s="2" customFormat="1">
      <c r="B26" s="67"/>
      <c r="C26"/>
      <c r="D26"/>
      <c r="E26"/>
      <c r="F26"/>
      <c r="G26"/>
      <c r="H26"/>
      <c r="I26"/>
    </row>
    <row r="27" spans="2:9" s="2" customFormat="1">
      <c r="B27" s="67"/>
      <c r="C27"/>
      <c r="D27"/>
      <c r="E27"/>
      <c r="F27"/>
      <c r="G27"/>
      <c r="H27"/>
      <c r="I27"/>
    </row>
    <row r="28" spans="2:9" s="2" customFormat="1">
      <c r="B28" s="68"/>
      <c r="C28"/>
      <c r="D28"/>
      <c r="E28"/>
      <c r="F28"/>
      <c r="G28"/>
      <c r="H28"/>
      <c r="I28"/>
    </row>
    <row r="29" spans="2:9" s="2" customFormat="1">
      <c r="B29" s="68"/>
      <c r="C29"/>
      <c r="D29"/>
      <c r="E29"/>
      <c r="F29"/>
      <c r="G29"/>
      <c r="H29"/>
      <c r="I29"/>
    </row>
    <row r="30" spans="2:9" s="2" customFormat="1">
      <c r="B30" s="68"/>
      <c r="C30"/>
      <c r="D30"/>
      <c r="E30"/>
      <c r="F30"/>
      <c r="G30"/>
      <c r="H30"/>
      <c r="I30"/>
    </row>
    <row r="31" spans="2:9" s="2" customFormat="1">
      <c r="B31" s="68"/>
      <c r="C31"/>
      <c r="D31"/>
      <c r="E31"/>
      <c r="F31"/>
      <c r="G31"/>
      <c r="H31"/>
      <c r="I31"/>
    </row>
    <row r="32" spans="2:9" s="2" customFormat="1">
      <c r="B32" s="68"/>
      <c r="C32"/>
      <c r="D32"/>
      <c r="E32"/>
      <c r="F32"/>
      <c r="G32"/>
      <c r="H32"/>
      <c r="I32"/>
    </row>
    <row r="33" spans="2:9" s="2" customFormat="1">
      <c r="B33" s="68"/>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3c6kKkFWMZy5RjM6sjnk9AqswJOHmowQ4Socrwg/chI=</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GruU2+asUMXaQozCoX6GL2l3maKjaJne5zlvD1q2ZXg=</DigestValue>
    </Reference>
  </SignedInfo>
  <SignatureValue>dN7VHuqFqGTCDpYrtlOC9BmHTv3v+0vIvxrLNip2dEddE6fatsVFS0otneXZ4KY7UKuQahh0J42H
Ip/lJiL2J3fgPb5SBx013VYAd55a7B+9/OFzjIZr/ZJtu5mRvam56KcRsFe8U8N6yqUrDfpURGnn
LWin9N2RpAu/UHI+Vo14XyTk1SUsm7/46DdgL5disnJ8Hmiybsr4XwnzyH8gu00Rt2wEDkGc5JeZ
HqVY1kj+54SDFfGYoUgpTlKalzWBz1ezDs2C5PuzC4iLq1i6mQXdSQYh9RPtJMBm7f0WnLmGXkZ3
XytP1EhxbgYJBY2sWHCoojs5N5peVbFjGlBCCg==</SignatureValue>
  <KeyInfo>
    <X509Data>
      <X509Certificate>MIIGPzCCBSegAwIBAgIKOJEr4wACAAGcODANBgkqhkiG9w0BAQsFADBKMRIwEAYKCZImiZPyLGQBGRYCZ2UxEzARBgoJkiaJk/IsZAEZFgNuYmcxHzAdBgNVBAMTFk5CRyBDbGFzcyAyIElOVCBTdWIgQ0EwHhcNMjAwODA2MTIyNDAxWhcNMjExMjIyMDk0NjU2WjA9MSAwHgYDVQQKExdKU0MgWklSQUFUIEJBTksgR0VPUkdJQTEZMBcGA1UEAxMQQlpCIC0gT21lciBBeWRpbjCCASIwDQYJKoZIhvcNAQEBBQADggEPADCCAQoCggEBAO3rgbivy1wq6Gxx8zIbVjusb2LUT6lvO1nPwPfHP2JKCKZ+/zN8MhCT8e1CCds2cze0lm+t+UBlZS2dVwJDApLA0VVxdRSVzsH0WyVmpNhWjuE1wMzpjqRQ/yc32x2HUJPOGbKka8P1P4cTzK3LXQLtDa3LPQcqDGxwgzxak/kKnDsQClEw73VD3hNSR3wSeC7q63Op6IppmewpYgfkxqL8lncJcgOK7kFzZQ7vfwtWkzu5bQkASPermv2fTiNwUnA1VU8U2L8UjNPHbj6g6aduPvUrWtUfts7iyVi4c+bTdFQZUSwZObd0CUfKy2U5DuvTZ8gozVQqtYgu4GWeWvcCAwEAAaOCAzIwggMuMDwGCSsGAQQBgjcVBwQvMC0GJSsGAQQBgjcVCOayYION9USGgZkJg7ihSoO+hHEEg8SRM4SDiF0CAWQCASMwHQYDVR0lBBYwFAYIKwYBBQUHAwIGCCsGAQUFBwMEMAsGA1UdDwQEAwIHgDAnBgkrBgEEAYI3FQoEGjAYMAoGCCsGAQUFBwMCMAoGCCsGAQUFBwMEMB0GA1UdDgQWBBQl2Ub9jVRwXJBAHiSg/slYRoPnbDAfBgNVHSMEGDAWgBTDLtIv8EwvGcIngvz2LqxqsEnPwTCCASUGA1UdHwSCARwwggEYMIIBFKCCARCgggEMhoHHbGRhcDovLy9DTj1OQkclMjBDbGFzcyUyMDIlMjBJTlQlMjBTdWIlMjBDQSgxKSxDTj1uYmctc3ViQ0EsQ049Q0RQLENOPVB1YmxpYyUyMEtleSUyMFNlcnZpY2VzLENOPVNlcnZpY2VzLENOPUNvbmZpZ3VyYXRpb24sREM9bmJnLERDPWdlP2NlcnRpZmljYXRlUmV2b2NhdGlvbkxpc3Q/YmFzZT9vYmplY3RDbGFzcz1jUkxEaXN0cmlidXRpb25Qb2ludIZAaHR0cDovL2NybC5uYmcuZ292LmdlL2NhL05CRyUyMENsYXNzJTIwMiUyMElOVCUyMFN1YiUyMENBKDEpLmNybDCCAS4GCCsGAQUFBwEBBIIBIDCCARwwgboGCCsGAQUFBzAChoGtbGRhcDovLy9DTj1OQkclMjBDbGFzcyUyMDIlMjBJTlQlMjBTdWIlMjBDQSxDTj1BSUEsQ049UHVibGljJTIwS2V5JTIwU2VydmljZXMsQ049U2VydmljZXMsQ049Q29uZmlndXJhdGlvbixEQz1uYmcsREM9Z2U/Y0FDZXJ0aWZpY2F0ZT9iYXNlP29iamVjdENsYXNzPWNlcnRpZmljYXRpb25BdXRob3JpdHkwXQYIKwYBBQUHMAKGUWh0dHA6Ly9jcmwubmJnLmdvdi5nZS9jYS9uYmctc3ViQ0EubmJnLmdlX05CRyUyMENsYXNzJTIwMiUyMElOVCUyMFN1YiUyMENBKDIpLmNydDANBgkqhkiG9w0BAQsFAAOCAQEAANXnvlWMdsqyRmNknWwcoOCB7fF4WChKMmnD5I0v0KfFCyQlfqcMAlGNPcJHrdUMQ5x1oKY8cugM41aygkBBuyDL1lqqOsS21eYFDxaPO8w6QbH4VUwp98UogCGrHSG+46n4BKaT2lDZr6CVyjIUztrwgd9WrsBBKRhKG5A54nxfKjjBFu6C7D8AONIGP+1M9K5LiWgXyivQdAC7mLn5SAS3zpZ8z/4vhREugKd2+Jm3Lwhssaq3OSYKuWGV6Qqu/Hp0nZmOtJ+G+octbR7mUq0q1IHCVnryroFv/dtWiV3O2YZb7NMkL0UA1PT5IPdE+OWqNr310qcCaXpxQ1otU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BnOOa0sYTYKJXnL8rWvpmiF6yoXMaLK9PfMCihZc/Io=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WMtpk0X6ecsDWoPNKdDraaKdT2TttfFzYBcf4QfMc/w=</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p15fOjzmBTLGI8Klf+TI4woTVTHX8Q0l14vNf+jwiuE=</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qqKz7UtelGHdfiWdqNc1EvL8LqlQ7O4MTpeoyQcgyv0=</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FoX+e+mZC/843EU6Ej+S5I1MiDqT4cfdUAtl3d+suxI=</DigestValue>
      </Reference>
      <Reference URI="/xl/styles.xml?ContentType=application/vnd.openxmlformats-officedocument.spreadsheetml.styles+xml">
        <DigestMethod Algorithm="http://www.w3.org/2001/04/xmlenc#sha256"/>
        <DigestValue>zbekSgadiLIz3EyAjmFxTVmL1fI33BmNy1q49UA2f/8=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H6edIivnMT7TxHjNWEDo7yIP2UsJi3NmBSx2A/HN4KM=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c2E0hGwhTzSqAKLONfWud0WiC75/JR8h8PGBbSPv0Ok=</DigestValue>
      </Reference>
      <Reference URI="/xl/worksheets/sheet10.xml?ContentType=application/vnd.openxmlformats-officedocument.spreadsheetml.worksheet+xml">
        <DigestMethod Algorithm="http://www.w3.org/2001/04/xmlenc#sha256"/>
        <DigestValue>W9R96NmoseYaTm0QqF10l7YJjOsxqeWQW9xjVElO0zw=</DigestValue>
      </Reference>
      <Reference URI="/xl/worksheets/sheet11.xml?ContentType=application/vnd.openxmlformats-officedocument.spreadsheetml.worksheet+xml">
        <DigestMethod Algorithm="http://www.w3.org/2001/04/xmlenc#sha256"/>
        <DigestValue>hpFbD8czZslsxbahoWgJj3DNdQeTLMoFnDGZuIO5D78=</DigestValue>
      </Reference>
      <Reference URI="/xl/worksheets/sheet12.xml?ContentType=application/vnd.openxmlformats-officedocument.spreadsheetml.worksheet+xml">
        <DigestMethod Algorithm="http://www.w3.org/2001/04/xmlenc#sha256"/>
        <DigestValue>UT98vdSb+hofepBpBElRKs+etC+TZLiKWwB+ePHQ3CM=</DigestValue>
      </Reference>
      <Reference URI="/xl/worksheets/sheet13.xml?ContentType=application/vnd.openxmlformats-officedocument.spreadsheetml.worksheet+xml">
        <DigestMethod Algorithm="http://www.w3.org/2001/04/xmlenc#sha256"/>
        <DigestValue>SdrXTc1EWVbgv0783RImUBHIpa7rVFDqUq8AmPtgcLM=</DigestValue>
      </Reference>
      <Reference URI="/xl/worksheets/sheet14.xml?ContentType=application/vnd.openxmlformats-officedocument.spreadsheetml.worksheet+xml">
        <DigestMethod Algorithm="http://www.w3.org/2001/04/xmlenc#sha256"/>
        <DigestValue>uUR83a9n67nvPN6A6KwJTj9YeQ7d7f6VSX1TXIRvAO8=</DigestValue>
      </Reference>
      <Reference URI="/xl/worksheets/sheet15.xml?ContentType=application/vnd.openxmlformats-officedocument.spreadsheetml.worksheet+xml">
        <DigestMethod Algorithm="http://www.w3.org/2001/04/xmlenc#sha256"/>
        <DigestValue>m+OPHW/3f/fCWqRRR92Uawe9TtMmVVkbQnuGOXfYg/k=</DigestValue>
      </Reference>
      <Reference URI="/xl/worksheets/sheet16.xml?ContentType=application/vnd.openxmlformats-officedocument.spreadsheetml.worksheet+xml">
        <DigestMethod Algorithm="http://www.w3.org/2001/04/xmlenc#sha256"/>
        <DigestValue>2ng9d3p39GUCyzrgZvbRBmtu8Y15N4MI02RJ7yHuFuY=</DigestValue>
      </Reference>
      <Reference URI="/xl/worksheets/sheet17.xml?ContentType=application/vnd.openxmlformats-officedocument.spreadsheetml.worksheet+xml">
        <DigestMethod Algorithm="http://www.w3.org/2001/04/xmlenc#sha256"/>
        <DigestValue>ZUalel13JthSppRlW/5Gfq3Jox1LxG5yzD5uewBV6rs=</DigestValue>
      </Reference>
      <Reference URI="/xl/worksheets/sheet18.xml?ContentType=application/vnd.openxmlformats-officedocument.spreadsheetml.worksheet+xml">
        <DigestMethod Algorithm="http://www.w3.org/2001/04/xmlenc#sha256"/>
        <DigestValue>+CNoLI/E4jVja6KpN5DkARF+HnCbV1evxL4mIt1/lVc=</DigestValue>
      </Reference>
      <Reference URI="/xl/worksheets/sheet19.xml?ContentType=application/vnd.openxmlformats-officedocument.spreadsheetml.worksheet+xml">
        <DigestMethod Algorithm="http://www.w3.org/2001/04/xmlenc#sha256"/>
        <DigestValue>cx0vx0NkAjye8VaIN1EMbJ5+BPG7z9HAv7BTCE6J1ek=</DigestValue>
      </Reference>
      <Reference URI="/xl/worksheets/sheet2.xml?ContentType=application/vnd.openxmlformats-officedocument.spreadsheetml.worksheet+xml">
        <DigestMethod Algorithm="http://www.w3.org/2001/04/xmlenc#sha256"/>
        <DigestValue>q3z+aDOMRcQ+NGO/H+gdUMmawWwCInaswX3OW1eXWOw=</DigestValue>
      </Reference>
      <Reference URI="/xl/worksheets/sheet20.xml?ContentType=application/vnd.openxmlformats-officedocument.spreadsheetml.worksheet+xml">
        <DigestMethod Algorithm="http://www.w3.org/2001/04/xmlenc#sha256"/>
        <DigestValue>G+L9cHLhD6GiQvHzizsHRrdgMqJcjdIWfxtEGHFuJ5c=</DigestValue>
      </Reference>
      <Reference URI="/xl/worksheets/sheet21.xml?ContentType=application/vnd.openxmlformats-officedocument.spreadsheetml.worksheet+xml">
        <DigestMethod Algorithm="http://www.w3.org/2001/04/xmlenc#sha256"/>
        <DigestValue>q9PPAjaoWaz9OBZfgrvL3iZ/E6xLJz3611mNUd5s6BY=</DigestValue>
      </Reference>
      <Reference URI="/xl/worksheets/sheet22.xml?ContentType=application/vnd.openxmlformats-officedocument.spreadsheetml.worksheet+xml">
        <DigestMethod Algorithm="http://www.w3.org/2001/04/xmlenc#sha256"/>
        <DigestValue>XotznTiHTZ8fKQ0VbIEAIJw8RrOdshzCvqRy0DSAHfw=</DigestValue>
      </Reference>
      <Reference URI="/xl/worksheets/sheet23.xml?ContentType=application/vnd.openxmlformats-officedocument.spreadsheetml.worksheet+xml">
        <DigestMethod Algorithm="http://www.w3.org/2001/04/xmlenc#sha256"/>
        <DigestValue>ZysKDW9eMsHz4eBODuivZWeoXFLCHPm5EwDTA+ZJbL8=</DigestValue>
      </Reference>
      <Reference URI="/xl/worksheets/sheet24.xml?ContentType=application/vnd.openxmlformats-officedocument.spreadsheetml.worksheet+xml">
        <DigestMethod Algorithm="http://www.w3.org/2001/04/xmlenc#sha256"/>
        <DigestValue>afSnP6V7Xi4F5XMYu179+Iyl72SL8EI6wNPeoWQAaSE=</DigestValue>
      </Reference>
      <Reference URI="/xl/worksheets/sheet25.xml?ContentType=application/vnd.openxmlformats-officedocument.spreadsheetml.worksheet+xml">
        <DigestMethod Algorithm="http://www.w3.org/2001/04/xmlenc#sha256"/>
        <DigestValue>RsKS781zP0LRhdfnRfBrbZek6o/UnpOvWyw6D8jHcBA=</DigestValue>
      </Reference>
      <Reference URI="/xl/worksheets/sheet26.xml?ContentType=application/vnd.openxmlformats-officedocument.spreadsheetml.worksheet+xml">
        <DigestMethod Algorithm="http://www.w3.org/2001/04/xmlenc#sha256"/>
        <DigestValue>9eaFNLBXfbZ2nHf1Ey+qaVsENTsDFFjYfSYCatdd9II=</DigestValue>
      </Reference>
      <Reference URI="/xl/worksheets/sheet27.xml?ContentType=application/vnd.openxmlformats-officedocument.spreadsheetml.worksheet+xml">
        <DigestMethod Algorithm="http://www.w3.org/2001/04/xmlenc#sha256"/>
        <DigestValue>gQV4cfMDY0G84QcWXo0LMngGdAsA2xWMt/jsyva0iNg=</DigestValue>
      </Reference>
      <Reference URI="/xl/worksheets/sheet28.xml?ContentType=application/vnd.openxmlformats-officedocument.spreadsheetml.worksheet+xml">
        <DigestMethod Algorithm="http://www.w3.org/2001/04/xmlenc#sha256"/>
        <DigestValue>SIqls7HWp9HxxbYlud/rbJIAhfCUjTPdYWg7ZPWRpDw=</DigestValue>
      </Reference>
      <Reference URI="/xl/worksheets/sheet29.xml?ContentType=application/vnd.openxmlformats-officedocument.spreadsheetml.worksheet+xml">
        <DigestMethod Algorithm="http://www.w3.org/2001/04/xmlenc#sha256"/>
        <DigestValue>g8dz0NTcBMHPH7Pw8pKNVKX/ZcQrmEYYFxOI+5g1A7E=</DigestValue>
      </Reference>
      <Reference URI="/xl/worksheets/sheet3.xml?ContentType=application/vnd.openxmlformats-officedocument.spreadsheetml.worksheet+xml">
        <DigestMethod Algorithm="http://www.w3.org/2001/04/xmlenc#sha256"/>
        <DigestValue>0x3QT4sQqHTnzeDzAown08nB2Uv5KmecyaO9SaU0now=</DigestValue>
      </Reference>
      <Reference URI="/xl/worksheets/sheet4.xml?ContentType=application/vnd.openxmlformats-officedocument.spreadsheetml.worksheet+xml">
        <DigestMethod Algorithm="http://www.w3.org/2001/04/xmlenc#sha256"/>
        <DigestValue>UnuI4D1399ewiSw/+8fcvSH+VY47pXFEyCSKM47j/GQ=</DigestValue>
      </Reference>
      <Reference URI="/xl/worksheets/sheet5.xml?ContentType=application/vnd.openxmlformats-officedocument.spreadsheetml.worksheet+xml">
        <DigestMethod Algorithm="http://www.w3.org/2001/04/xmlenc#sha256"/>
        <DigestValue>kv6R0fd8zwvNiHLTSSsp0wmS/sk/2oDddUcmb8kf5tg=</DigestValue>
      </Reference>
      <Reference URI="/xl/worksheets/sheet6.xml?ContentType=application/vnd.openxmlformats-officedocument.spreadsheetml.worksheet+xml">
        <DigestMethod Algorithm="http://www.w3.org/2001/04/xmlenc#sha256"/>
        <DigestValue>oeGjViFDNx3onKDIE7E7hg33qkX0b9AECxGFARcZT58=</DigestValue>
      </Reference>
      <Reference URI="/xl/worksheets/sheet7.xml?ContentType=application/vnd.openxmlformats-officedocument.spreadsheetml.worksheet+xml">
        <DigestMethod Algorithm="http://www.w3.org/2001/04/xmlenc#sha256"/>
        <DigestValue>lSDTalrfQ/JWs/roO7c/dTHsWGt5XzZyUTn0PUXF4to=</DigestValue>
      </Reference>
      <Reference URI="/xl/worksheets/sheet8.xml?ContentType=application/vnd.openxmlformats-officedocument.spreadsheetml.worksheet+xml">
        <DigestMethod Algorithm="http://www.w3.org/2001/04/xmlenc#sha256"/>
        <DigestValue>OeTwiDJGN+F41NeVfNcfMhPxBUC0CGWCgV2rkSooYjo=</DigestValue>
      </Reference>
      <Reference URI="/xl/worksheets/sheet9.xml?ContentType=application/vnd.openxmlformats-officedocument.spreadsheetml.worksheet+xml">
        <DigestMethod Algorithm="http://www.w3.org/2001/04/xmlenc#sha256"/>
        <DigestValue>4TlpCP0JSvmf1XqfVkX0byOM2leZpu57zQZFukt6sKM=</DigestValue>
      </Reference>
    </Manifest>
    <SignatureProperties>
      <SignatureProperty Id="idSignatureTime" Target="#idPackageSignature">
        <mdssi:SignatureTime xmlns:mdssi="http://schemas.openxmlformats.org/package/2006/digital-signature">
          <mdssi:Format>YYYY-MM-DDThh:mm:ssTZD</mdssi:Format>
          <mdssi:Value>2021-07-30T15:07:24Z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2021-07-30T15:07:24Z</xd:SigningTime>
          <xd:SigningCertificate>
            <xd:Cert>
              <xd:CertDigest>
                <DigestMethod Algorithm="http://www.w3.org/2001/04/xmlenc#sha256"/>
                <DigestValue>oj/UQcjSQyMy+D1DokzPocq79rBaVber7nj8isDkfiU=</DigestValue>
              </xd:CertDigest>
              <xd:IssuerSerial>
                <X509IssuerName>CN=NBG Class 2 INT Sub CA, DC=nbg, DC=ge</X509IssuerName>
                <X509SerialNumber>267130463302759951211576</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gXj3uQx/gHs3z13QtXgkNAxRa2ZGTP+wSgmX0H0dD3g=</DigestValue>
    </Reference>
    <Reference Type="http://www.w3.org/2000/09/xmldsig#Object" URI="#idOfficeObject">
      <DigestMethod Algorithm="http://www.w3.org/2001/04/xmlenc#sha256"/>
      <DigestValue>Z8f0lvCo7YejjfyWvzbUFfKnUfa6p8GLHz5C7Hjt3BM=</DigestValue>
    </Reference>
    <Reference Type="http://uri.etsi.org/01903#SignedProperties" URI="#idSignedProperties">
      <Transforms>
        <Transform Algorithm="http://www.w3.org/TR/2001/REC-xml-c14n-20010315"/>
      </Transforms>
      <DigestMethod Algorithm="http://www.w3.org/2001/04/xmlenc#sha256"/>
      <DigestValue>RMFolNQc3U6yVFF0ZlGj8YfzjKXQq4dWAxEkRfHrmbY=</DigestValue>
    </Reference>
  </SignedInfo>
  <SignatureValue>fAWoRY31LHksslsiBSZmHyjISRAnymIQ6G7JTK/IXP1GTGbktSoajzHkpSG46L/MFejcuAbib38f
GjRJyWKnoqIhsY0Vu5h/+u/wEuibmcG2W3c54ANPUW8bRxqxP6Gv9pE0DJObtd6bACzXBaN1EueS
x5ccdq/KYPLwYxtFgOAMlt3/dhQ08eOqzNiGAdgo50ceAMBT2e2LCHgtzsVsyhhNNyUB5gfdt8KJ
AR1UWAC2dLKo83zTC7KDdkwnaLTeKo+1HTG4KGf79JP+5CDI8c75trfO8xMqxT1uupVN2i9xZQIG
a/7gt9Qkk2mUo6qSIK10X/asQUUIzSKg/sgLvw==</SignatureValue>
  <KeyInfo>
    <X509Data>
      <X509Certificate>MIIGSTCCBTGgAwIBAgIKQaDgQwACAAGUlTANBgkqhkiG9w0BAQsFADBKMRIwEAYKCZImiZPyLGQBGRYCZ2UxEzARBgoJkiaJk/IsZAEZFgNuYmcxHzAdBgNVBAMTFk5CRyBDbGFzcyAyIElOVCBTdWIgQ0EwHhcNMjAwNzE0MTAwNDU4WhcNMjExMjIyMDk0NjU2WjBHMSAwHgYDVQQKExdKU0MgWklSQUFUIEJBTksgR0VPUkdJQTEjMCEGA1UEAxMaQlpCIC0gU29waGlvIEpsYW50aWFzaHZpbGkwggEiMA0GCSqGSIb3DQEBAQUAA4IBDwAwggEKAoIBAQDwwGAjeE+GV/hIy//PeLzQACmZPyERstlEW2kULoBso58EnuG/4wrPxXvODDUpCV3H7fyICb3ZxDkkXRBLQcMgT+0ZuB+dwJ99LwoAcoqu/141WdSuImvIsv/vWSdlbzf/spYCTB5rz7DzMIlyYNM/BnFhRibp+nKUTRBB2xCUWf78cCZonZCtiwXpIkqUYpCuEPMloeWkdLGVOxPkwT3HmVmT5oqBHgjofjBoD97wslfY6sPT1OkeJeIizwYg7/KtmMBDhFWznQGaT2MT/9Wx+giM2oauZzg+TClCJr1yNHjLtIhtQvARWfKmTMQSWmH3Jc+moxCC73rCm63UIvbXAgMBAAGjggMyMIIDLjA8BgkrBgEEAYI3FQcELzAtBiUrBgEEAYI3FQjmsmCDjfVEhoGZCYO4oUqDvoRxBIPEkTOEg4hdAgFkAgEjMB0GA1UdJQQWMBQGCCsGAQUFBwMCBggrBgEFBQcDBDALBgNVHQ8EBAMCB4AwJwYJKwYBBAGCNxUKBBowGDAKBggrBgEFBQcDAjAKBggrBgEFBQcDBDAdBgNVHQ4EFgQUEBt03FxzStboGxf5jdREXPFW1DU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yKS5jcnQwDQYJKoZIhvcNAQELBQADggEBACso4WguVBJSW1vt6VX2U7X/M7dXoCyd6STde18+EKHtp53olvswsimmz3QVEodpb+iepw9+tOkaUPB9QmfZWAO13rzRjmLitWr9Qqz6wbpghInKPApBzLN1Nb0W9d6BNOmZlLLFeWxCvuJuU753X1W7pz6SBj7cS2Yjy32iJ1BgwH/ajjDKkHDfXbpBOM+VieZTRDIO5+d6QggFpdGotHklBMnTo5aAXyUKevfXsN667vnoYkYr4Wedz4Ey04UJtQZVlVHmfLpS56LgcDKYiY9kPEliIfgHRcNfKkwxwYGKC/gEEWKXbYhGBlZCt1aUKk6L1jlHjFl/WcuvYt7U/5A=</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26"/>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Transform>
          <Transform Algorithm="http://www.w3.org/TR/2001/REC-xml-c14n-20010315"/>
        </Transforms>
        <DigestMethod Algorithm="http://www.w3.org/2001/04/xmlenc#sha256"/>
        <DigestValue>QcZ3faH3LOOxTRgzTMAuudSqI15jYrO7KoNlNVufxus=</DigestValue>
      </Reference>
      <Reference URI="/xl/calcChain.xml?ContentType=application/vnd.openxmlformats-officedocument.spreadsheetml.calcChain+xml">
        <DigestMethod Algorithm="http://www.w3.org/2001/04/xmlenc#sha256"/>
        <DigestValue>BnOOa0sYTYKJXnL8rWvpmiF6yoXMaLK9PfMCihZc/Io=</DigestValue>
      </Reference>
      <Reference URI="/xl/drawings/drawing1.xml?ContentType=application/vnd.openxmlformats-officedocument.drawing+xml">
        <DigestMethod Algorithm="http://www.w3.org/2001/04/xmlenc#sha256"/>
        <DigestValue>0D25YNbSQmUWivg4tU9tfUkqp2zKkiK4SYs6gwYhzJo=</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WMtpk0X6ecsDWoPNKdDraaKdT2TttfFzYBcf4QfMc/w=</DigestValue>
      </Reference>
      <Reference URI="/xl/externalLinks/externalLink1.xml?ContentType=application/vnd.openxmlformats-officedocument.spreadsheetml.externalLink+xml">
        <DigestMethod Algorithm="http://www.w3.org/2001/04/xmlenc#sha256"/>
        <DigestValue>0XAJT0zELKzoZ3sviVjI5XajNYraK7zgxFl1ekxaMsw=</DigestValue>
      </Reference>
      <Reference URI="/xl/externalLinks/externalLink2.xml?ContentType=application/vnd.openxmlformats-officedocument.spreadsheetml.externalLink+xml">
        <DigestMethod Algorithm="http://www.w3.org/2001/04/xmlenc#sha256"/>
        <DigestValue>6JnUOBSq3qQvivt7ufR97pp2ohiag4WY+ApzR/9Roh4=</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p15fOjzmBTLGI8Klf+TI4woTVTHX8Q0l14vNf+jwiuE=</DigestValue>
      </Reference>
      <Reference URI="/xl/printerSettings/printerSettings12.bin?ContentType=application/vnd.openxmlformats-officedocument.spreadsheetml.printerSettings">
        <DigestMethod Algorithm="http://www.w3.org/2001/04/xmlenc#sha256"/>
        <DigestValue>16nRtTkTNfAdSTF0Lg1CT4t8t5VLf2B9wJs/PWFk54A=</DigestValue>
      </Reference>
      <Reference URI="/xl/printerSettings/printerSettings13.bin?ContentType=application/vnd.openxmlformats-officedocument.spreadsheetml.printerSettings">
        <DigestMethod Algorithm="http://www.w3.org/2001/04/xmlenc#sha256"/>
        <DigestValue>16nRtTkTNfAdSTF0Lg1CT4t8t5VLf2B9wJs/PWFk54A=</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2m6CW85rBYKpJKifjkFVt0n58BwBksWMXfva2VqaA+I=</DigestValue>
      </Reference>
      <Reference URI="/xl/printerSettings/printerSettings16.bin?ContentType=application/vnd.openxmlformats-officedocument.spreadsheetml.printerSettings">
        <DigestMethod Algorithm="http://www.w3.org/2001/04/xmlenc#sha256"/>
        <DigestValue>BfOqFYncvTrOA0w5jBPLJpo6svE1gFZliFydlsU/uz4=</DigestValue>
      </Reference>
      <Reference URI="/xl/printerSettings/printerSettings17.bin?ContentType=application/vnd.openxmlformats-officedocument.spreadsheetml.printerSettings">
        <DigestMethod Algorithm="http://www.w3.org/2001/04/xmlenc#sha256"/>
        <DigestValue>zxLIGjiJ19gUsPtQr72salfkFKrVFBCr1X8320JEcsQ=</DigestValue>
      </Reference>
      <Reference URI="/xl/printerSettings/printerSettings18.bin?ContentType=application/vnd.openxmlformats-officedocument.spreadsheetml.printerSettings">
        <DigestMethod Algorithm="http://www.w3.org/2001/04/xmlenc#sha256"/>
        <DigestValue>qqKz7UtelGHdfiWdqNc1EvL8LqlQ7O4MTpeoyQcgyv0=</DigestValue>
      </Reference>
      <Reference URI="/xl/printerSettings/printerSettings19.bin?ContentType=application/vnd.openxmlformats-officedocument.spreadsheetml.printerSettings">
        <DigestMethod Algorithm="http://www.w3.org/2001/04/xmlenc#sha256"/>
        <DigestValue>nkR1lu9OLM1UMxWiPa7wm3YcnQOlFOICy95qYiodDz0=</DigestValue>
      </Reference>
      <Reference URI="/xl/printerSettings/printerSettings2.bin?ContentType=application/vnd.openxmlformats-officedocument.spreadsheetml.printerSettings">
        <DigestMethod Algorithm="http://www.w3.org/2001/04/xmlenc#sha256"/>
        <DigestValue>16nRtTkTNfAdSTF0Lg1CT4t8t5VLf2B9wJs/PWFk54A=</DigestValue>
      </Reference>
      <Reference URI="/xl/printerSettings/printerSettings20.bin?ContentType=application/vnd.openxmlformats-officedocument.spreadsheetml.printerSettings">
        <DigestMethod Algorithm="http://www.w3.org/2001/04/xmlenc#sha256"/>
        <DigestValue>2bvX94YA3UVSaKlpfCjo157kRTaGD9ZFW7t96/Nk1uk=</DigestValue>
      </Reference>
      <Reference URI="/xl/printerSettings/printerSettings21.bin?ContentType=application/vnd.openxmlformats-officedocument.spreadsheetml.printerSettings">
        <DigestMethod Algorithm="http://www.w3.org/2001/04/xmlenc#sha256"/>
        <DigestValue>SWiohiWSuPjjcblZxueyphOzVidWJvXmdfCiNQW6SiY=</DigestValue>
      </Reference>
      <Reference URI="/xl/printerSettings/printerSettings22.bin?ContentType=application/vnd.openxmlformats-officedocument.spreadsheetml.printerSettings">
        <DigestMethod Algorithm="http://www.w3.org/2001/04/xmlenc#sha256"/>
        <DigestValue>SWiohiWSuPjjcblZxueyphOzVidWJvXmdfCiNQW6SiY=</DigestValue>
      </Reference>
      <Reference URI="/xl/printerSettings/printerSettings23.bin?ContentType=application/vnd.openxmlformats-officedocument.spreadsheetml.printerSettings">
        <DigestMethod Algorithm="http://www.w3.org/2001/04/xmlenc#sha256"/>
        <DigestValue>qqKz7UtelGHdfiWdqNc1EvL8LqlQ7O4MTpeoyQcgyv0=</DigestValue>
      </Reference>
      <Reference URI="/xl/printerSettings/printerSettings24.bin?ContentType=application/vnd.openxmlformats-officedocument.spreadsheetml.printerSettings">
        <DigestMethod Algorithm="http://www.w3.org/2001/04/xmlenc#sha256"/>
        <DigestValue>qqKz7UtelGHdfiWdqNc1EvL8LqlQ7O4MTpeoyQcgyv0=</DigestValue>
      </Reference>
      <Reference URI="/xl/printerSettings/printerSettings25.bin?ContentType=application/vnd.openxmlformats-officedocument.spreadsheetml.printerSettings">
        <DigestMethod Algorithm="http://www.w3.org/2001/04/xmlenc#sha256"/>
        <DigestValue>T5+dHIUbWsoNr9wjsCsYAM5aCJXYyRG8SwGvZNtpnHc=</DigestValue>
      </Reference>
      <Reference URI="/xl/printerSettings/printerSettings3.bin?ContentType=application/vnd.openxmlformats-officedocument.spreadsheetml.printerSettings">
        <DigestMethod Algorithm="http://www.w3.org/2001/04/xmlenc#sha256"/>
        <DigestValue>16nRtTkTNfAdSTF0Lg1CT4t8t5VLf2B9wJs/PWFk54A=</DigestValue>
      </Reference>
      <Reference URI="/xl/printerSettings/printerSettings4.bin?ContentType=application/vnd.openxmlformats-officedocument.spreadsheetml.printerSettings">
        <DigestMethod Algorithm="http://www.w3.org/2001/04/xmlenc#sha256"/>
        <DigestValue>16nRtTkTNfAdSTF0Lg1CT4t8t5VLf2B9wJs/PWFk54A=</DigestValue>
      </Reference>
      <Reference URI="/xl/printerSettings/printerSettings5.bin?ContentType=application/vnd.openxmlformats-officedocument.spreadsheetml.printerSettings">
        <DigestMethod Algorithm="http://www.w3.org/2001/04/xmlenc#sha256"/>
        <DigestValue>qN7vYk1eN5ULWBuJSATOOj4n2FCm1KiSIay9e7HEYK0=</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FoX+e+mZC/843EU6Ej+S5I1MiDqT4cfdUAtl3d+suxI=</DigestValue>
      </Reference>
      <Reference URI="/xl/styles.xml?ContentType=application/vnd.openxmlformats-officedocument.spreadsheetml.styles+xml">
        <DigestMethod Algorithm="http://www.w3.org/2001/04/xmlenc#sha256"/>
        <DigestValue>zbekSgadiLIz3EyAjmFxTVmL1fI33BmNy1q49UA2f/8=</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H6edIivnMT7TxHjNWEDo7yIP2UsJi3NmBSx2A/HN4KM=</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nZKw4hKw2+3pXeBTsC/ZBicbgnGu7zTAAE186sjLnDw=</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/24puvaW5bXuS+cktdpJpE35olfWZ1+6Lpxzh0chEvI=</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xwsv2H/gebHOpn0u17DPxoNhPhoF79jqTl8wgDpXcoc=</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c2E0hGwhTzSqAKLONfWud0WiC75/JR8h8PGBbSPv0Ok=</DigestValue>
      </Reference>
      <Reference URI="/xl/worksheets/sheet10.xml?ContentType=application/vnd.openxmlformats-officedocument.spreadsheetml.worksheet+xml">
        <DigestMethod Algorithm="http://www.w3.org/2001/04/xmlenc#sha256"/>
        <DigestValue>W9R96NmoseYaTm0QqF10l7YJjOsxqeWQW9xjVElO0zw=</DigestValue>
      </Reference>
      <Reference URI="/xl/worksheets/sheet11.xml?ContentType=application/vnd.openxmlformats-officedocument.spreadsheetml.worksheet+xml">
        <DigestMethod Algorithm="http://www.w3.org/2001/04/xmlenc#sha256"/>
        <DigestValue>hpFbD8czZslsxbahoWgJj3DNdQeTLMoFnDGZuIO5D78=</DigestValue>
      </Reference>
      <Reference URI="/xl/worksheets/sheet12.xml?ContentType=application/vnd.openxmlformats-officedocument.spreadsheetml.worksheet+xml">
        <DigestMethod Algorithm="http://www.w3.org/2001/04/xmlenc#sha256"/>
        <DigestValue>UT98vdSb+hofepBpBElRKs+etC+TZLiKWwB+ePHQ3CM=</DigestValue>
      </Reference>
      <Reference URI="/xl/worksheets/sheet13.xml?ContentType=application/vnd.openxmlformats-officedocument.spreadsheetml.worksheet+xml">
        <DigestMethod Algorithm="http://www.w3.org/2001/04/xmlenc#sha256"/>
        <DigestValue>SdrXTc1EWVbgv0783RImUBHIpa7rVFDqUq8AmPtgcLM=</DigestValue>
      </Reference>
      <Reference URI="/xl/worksheets/sheet14.xml?ContentType=application/vnd.openxmlformats-officedocument.spreadsheetml.worksheet+xml">
        <DigestMethod Algorithm="http://www.w3.org/2001/04/xmlenc#sha256"/>
        <DigestValue>uUR83a9n67nvPN6A6KwJTj9YeQ7d7f6VSX1TXIRvAO8=</DigestValue>
      </Reference>
      <Reference URI="/xl/worksheets/sheet15.xml?ContentType=application/vnd.openxmlformats-officedocument.spreadsheetml.worksheet+xml">
        <DigestMethod Algorithm="http://www.w3.org/2001/04/xmlenc#sha256"/>
        <DigestValue>m+OPHW/3f/fCWqRRR92Uawe9TtMmVVkbQnuGOXfYg/k=</DigestValue>
      </Reference>
      <Reference URI="/xl/worksheets/sheet16.xml?ContentType=application/vnd.openxmlformats-officedocument.spreadsheetml.worksheet+xml">
        <DigestMethod Algorithm="http://www.w3.org/2001/04/xmlenc#sha256"/>
        <DigestValue>2ng9d3p39GUCyzrgZvbRBmtu8Y15N4MI02RJ7yHuFuY=</DigestValue>
      </Reference>
      <Reference URI="/xl/worksheets/sheet17.xml?ContentType=application/vnd.openxmlformats-officedocument.spreadsheetml.worksheet+xml">
        <DigestMethod Algorithm="http://www.w3.org/2001/04/xmlenc#sha256"/>
        <DigestValue>ZUalel13JthSppRlW/5Gfq3Jox1LxG5yzD5uewBV6rs=</DigestValue>
      </Reference>
      <Reference URI="/xl/worksheets/sheet18.xml?ContentType=application/vnd.openxmlformats-officedocument.spreadsheetml.worksheet+xml">
        <DigestMethod Algorithm="http://www.w3.org/2001/04/xmlenc#sha256"/>
        <DigestValue>+CNoLI/E4jVja6KpN5DkARF+HnCbV1evxL4mIt1/lVc=</DigestValue>
      </Reference>
      <Reference URI="/xl/worksheets/sheet19.xml?ContentType=application/vnd.openxmlformats-officedocument.spreadsheetml.worksheet+xml">
        <DigestMethod Algorithm="http://www.w3.org/2001/04/xmlenc#sha256"/>
        <DigestValue>cx0vx0NkAjye8VaIN1EMbJ5+BPG7z9HAv7BTCE6J1ek=</DigestValue>
      </Reference>
      <Reference URI="/xl/worksheets/sheet2.xml?ContentType=application/vnd.openxmlformats-officedocument.spreadsheetml.worksheet+xml">
        <DigestMethod Algorithm="http://www.w3.org/2001/04/xmlenc#sha256"/>
        <DigestValue>q3z+aDOMRcQ+NGO/H+gdUMmawWwCInaswX3OW1eXWOw=</DigestValue>
      </Reference>
      <Reference URI="/xl/worksheets/sheet20.xml?ContentType=application/vnd.openxmlformats-officedocument.spreadsheetml.worksheet+xml">
        <DigestMethod Algorithm="http://www.w3.org/2001/04/xmlenc#sha256"/>
        <DigestValue>G+L9cHLhD6GiQvHzizsHRrdgMqJcjdIWfxtEGHFuJ5c=</DigestValue>
      </Reference>
      <Reference URI="/xl/worksheets/sheet21.xml?ContentType=application/vnd.openxmlformats-officedocument.spreadsheetml.worksheet+xml">
        <DigestMethod Algorithm="http://www.w3.org/2001/04/xmlenc#sha256"/>
        <DigestValue>q9PPAjaoWaz9OBZfgrvL3iZ/E6xLJz3611mNUd5s6BY=</DigestValue>
      </Reference>
      <Reference URI="/xl/worksheets/sheet22.xml?ContentType=application/vnd.openxmlformats-officedocument.spreadsheetml.worksheet+xml">
        <DigestMethod Algorithm="http://www.w3.org/2001/04/xmlenc#sha256"/>
        <DigestValue>XotznTiHTZ8fKQ0VbIEAIJw8RrOdshzCvqRy0DSAHfw=</DigestValue>
      </Reference>
      <Reference URI="/xl/worksheets/sheet23.xml?ContentType=application/vnd.openxmlformats-officedocument.spreadsheetml.worksheet+xml">
        <DigestMethod Algorithm="http://www.w3.org/2001/04/xmlenc#sha256"/>
        <DigestValue>ZysKDW9eMsHz4eBODuivZWeoXFLCHPm5EwDTA+ZJbL8=</DigestValue>
      </Reference>
      <Reference URI="/xl/worksheets/sheet24.xml?ContentType=application/vnd.openxmlformats-officedocument.spreadsheetml.worksheet+xml">
        <DigestMethod Algorithm="http://www.w3.org/2001/04/xmlenc#sha256"/>
        <DigestValue>afSnP6V7Xi4F5XMYu179+Iyl72SL8EI6wNPeoWQAaSE=</DigestValue>
      </Reference>
      <Reference URI="/xl/worksheets/sheet25.xml?ContentType=application/vnd.openxmlformats-officedocument.spreadsheetml.worksheet+xml">
        <DigestMethod Algorithm="http://www.w3.org/2001/04/xmlenc#sha256"/>
        <DigestValue>RsKS781zP0LRhdfnRfBrbZek6o/UnpOvWyw6D8jHcBA=</DigestValue>
      </Reference>
      <Reference URI="/xl/worksheets/sheet26.xml?ContentType=application/vnd.openxmlformats-officedocument.spreadsheetml.worksheet+xml">
        <DigestMethod Algorithm="http://www.w3.org/2001/04/xmlenc#sha256"/>
        <DigestValue>9eaFNLBXfbZ2nHf1Ey+qaVsENTsDFFjYfSYCatdd9II=</DigestValue>
      </Reference>
      <Reference URI="/xl/worksheets/sheet27.xml?ContentType=application/vnd.openxmlformats-officedocument.spreadsheetml.worksheet+xml">
        <DigestMethod Algorithm="http://www.w3.org/2001/04/xmlenc#sha256"/>
        <DigestValue>gQV4cfMDY0G84QcWXo0LMngGdAsA2xWMt/jsyva0iNg=</DigestValue>
      </Reference>
      <Reference URI="/xl/worksheets/sheet28.xml?ContentType=application/vnd.openxmlformats-officedocument.spreadsheetml.worksheet+xml">
        <DigestMethod Algorithm="http://www.w3.org/2001/04/xmlenc#sha256"/>
        <DigestValue>SIqls7HWp9HxxbYlud/rbJIAhfCUjTPdYWg7ZPWRpDw=</DigestValue>
      </Reference>
      <Reference URI="/xl/worksheets/sheet29.xml?ContentType=application/vnd.openxmlformats-officedocument.spreadsheetml.worksheet+xml">
        <DigestMethod Algorithm="http://www.w3.org/2001/04/xmlenc#sha256"/>
        <DigestValue>g8dz0NTcBMHPH7Pw8pKNVKX/ZcQrmEYYFxOI+5g1A7E=</DigestValue>
      </Reference>
      <Reference URI="/xl/worksheets/sheet3.xml?ContentType=application/vnd.openxmlformats-officedocument.spreadsheetml.worksheet+xml">
        <DigestMethod Algorithm="http://www.w3.org/2001/04/xmlenc#sha256"/>
        <DigestValue>0x3QT4sQqHTnzeDzAown08nB2Uv5KmecyaO9SaU0now=</DigestValue>
      </Reference>
      <Reference URI="/xl/worksheets/sheet4.xml?ContentType=application/vnd.openxmlformats-officedocument.spreadsheetml.worksheet+xml">
        <DigestMethod Algorithm="http://www.w3.org/2001/04/xmlenc#sha256"/>
        <DigestValue>UnuI4D1399ewiSw/+8fcvSH+VY47pXFEyCSKM47j/GQ=</DigestValue>
      </Reference>
      <Reference URI="/xl/worksheets/sheet5.xml?ContentType=application/vnd.openxmlformats-officedocument.spreadsheetml.worksheet+xml">
        <DigestMethod Algorithm="http://www.w3.org/2001/04/xmlenc#sha256"/>
        <DigestValue>kv6R0fd8zwvNiHLTSSsp0wmS/sk/2oDddUcmb8kf5tg=</DigestValue>
      </Reference>
      <Reference URI="/xl/worksheets/sheet6.xml?ContentType=application/vnd.openxmlformats-officedocument.spreadsheetml.worksheet+xml">
        <DigestMethod Algorithm="http://www.w3.org/2001/04/xmlenc#sha256"/>
        <DigestValue>oeGjViFDNx3onKDIE7E7hg33qkX0b9AECxGFARcZT58=</DigestValue>
      </Reference>
      <Reference URI="/xl/worksheets/sheet7.xml?ContentType=application/vnd.openxmlformats-officedocument.spreadsheetml.worksheet+xml">
        <DigestMethod Algorithm="http://www.w3.org/2001/04/xmlenc#sha256"/>
        <DigestValue>lSDTalrfQ/JWs/roO7c/dTHsWGt5XzZyUTn0PUXF4to=</DigestValue>
      </Reference>
      <Reference URI="/xl/worksheets/sheet8.xml?ContentType=application/vnd.openxmlformats-officedocument.spreadsheetml.worksheet+xml">
        <DigestMethod Algorithm="http://www.w3.org/2001/04/xmlenc#sha256"/>
        <DigestValue>OeTwiDJGN+F41NeVfNcfMhPxBUC0CGWCgV2rkSooYjo=</DigestValue>
      </Reference>
      <Reference URI="/xl/worksheets/sheet9.xml?ContentType=application/vnd.openxmlformats-officedocument.spreadsheetml.worksheet+xml">
        <DigestMethod Algorithm="http://www.w3.org/2001/04/xmlenc#sha256"/>
        <DigestValue>4TlpCP0JSvmf1XqfVkX0byOM2leZpu57zQZFukt6sKM=</DigestValue>
      </Reference>
    </Manifest>
    <SignatureProperties>
      <SignatureProperty Id="idSignatureTime" Target="#idPackageSignature">
        <mdssi:SignatureTime xmlns:mdssi="http://schemas.openxmlformats.org/package/2006/digital-signature">
          <mdssi:Format>YYYY-MM-DDThh:mm:ssTZD</mdssi:Format>
          <mdssi:Value>2021-07-30T15:07:37Z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OfficeVersion>
          <ApplicationVersion>16.0</ApplicationVersion>
          <Monitors>1</Monitors>
          <HorizontalResolution>1600</HorizontalResolution>
          <VerticalResolution>900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2021-07-30T15:07:37Z</xd:SigningTime>
          <xd:SigningCertificate>
            <xd:Cert>
              <xd:CertDigest>
                <DigestMethod Algorithm="http://www.w3.org/2001/04/xmlenc#sha256"/>
                <DigestValue>5E64aO/n6Qru73jSGRAm+q89ywklA9zK3MEw2Tw1tOU=</DigestValue>
              </xd:CertDigest>
              <xd:IssuerSerial>
                <X509IssuerName>CN=NBG Class 2 INT Sub CA, DC=nbg, DC=ge</X509IssuerName>
                <X509SerialNumber>309921460198216992658581</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EgDCCA2igAwIBAgIKUPYk0gAAAAAAnDANBgkqhkiG9w0BAQsFADBHMRIwEAYKCZImiZPyLGQBGRYCZ2UxEzARBgoJkiaJk/IsZAEZFgNuYmcxHDAaBgNVBAMTE05CRyBDbGFzcyAxIFJvb3QgQ0EwHhcNMTYxMjIzMDk0NjU2WhcNMjExMjIyMDk0NjU2WjBKMRIwEAYKCZImiZPyLGQBGRYCZ2UxEzARBgoJkiaJk/IsZAEZFgNuYmcxHzAdBgNVBAMTFk5CRyBDbGFzcyAyIElOVCBTdWIgQ0EwggEiMA0GCSqGSIb3DQEBAQUAA4IBDwAwggEKAoIBAQCzZc/9jUbS4Uinp9r8TQ9taryMlFEQzOqa5sdTa24xdN4k+ubo6S63dnWGe8dBZecLWY1kSzGBTPyKwZaKihRtlg4jqYqJPpuBh4PA22LaxUV5WJOO6k5gMGVN34DkZ9YVRcSPS7BkkA3FvPd9iW8EknVdRCK3JvfeBZF+eV0MDu3vYOw4OpA+Kx9oQdPT1OKgqrtpV23d4tV667AzNSGVPBnt+EfspbD4hKw1ARpFXwg0a6gtMwtinaBtXOqrpVEUY5oKIiD+lkArl9FuByYxYXttxcYqe2SYnBjKehHoH2BG8QXma8XFUZSs+ipQn6tB7YPjTh0rCHx9bRgcsWBpAgMBAAGjggFpMIIBZTASBgkrBgEEAYI3FQEEBQIDAQACMCMGCSsGAQQBgjcVAgQWBBTLrOXK4fRY30+8jKy3NeCMEcfdYDAdBgNVHQ4EFgQUwy7SL/BMLxnCJ4L89i6sarBJz8EwGQYJKwYBBAGCNxQCBAweCgBTAHUAYgBDAEEwCwYDVR0PBAQDAgGGMA8GA1UdEwEB/wQFMAMBAf8wHwYDVR0jBBgwFoAU6CYsCoPW18Do/q4IevdFE0cp8hkwSQYDVR0fBEIwQDA+oDygOoY4aHR0cDovL2NybC5uYmcuZ292LmdlL2NhL05CRyUyMENsYXNzJTIwMSUyMFJvb3QlMjBDQS5jcmwwZgYIKwYBBQUHAQEEWjBYMFYGCCsGAQUFBzAChkpodHRwOi8vY3JsLm5iZy5nb3YuZ2UvY2EvbmJnLXJvb3RDQS5uYmcuZ2VfTkJHJTIwQ2xhc3MlMjAxJTIwUm9vdCUyMENBLmNydDANBgkqhkiG9w0BAQsFAAOCAQEAbAuyEQvUFRDET20z8KxEfmAtRU5jOVOx+wykK3HZ+va9Rwbgxt8b6c9oyZfjRJXuTWHbyO7QA78zs5lURb6kIjh8830SyA5paM1tMFILhKqg1ybpFYBetGXHnZ0xmkg7Ad+Qb4jLKeVBzKD+t7WVn2pv89Z7GWmJa93AgCuoJ6k3UDDro9wDATff3H1HGafuvKjWk0r4lDgTRCXNh5uPSFwkkQ59/dyB2rQtPbohXGL1cpqR/5746y92qB6S3rDY2ZTwUZv2ZK36KDY3B5ZbmFNRTUEs/clYXMWKIeHE8KC6gfTtI8jSEbEom+GoH0urskjA8PsVtZL40Y1C/uOynQ==</xd:EncapsulatedX509Certificate>
            <xd:EncapsulatedX509Certificate>MIIDfjCCAmagAwIBAgIQWk0Eq2kmi5NMOEEOPGSixjANBgkqhkiG9w0BAQUFADBHMRIwEAYKCZImiZPyLGQBGRYCZ2UxEzARBgoJkiaJk/IsZAEZFgNuYmcxHDAaBgNVBAMTE05CRyBDbGFzcyAxIFJvb3QgQ0EwHhcNMTAxMTI0MjIzOTM0WhcNMjUxMTI0MjI0OTMzWjBHMRIwEAYKCZImiZPyLGQBGRYCZ2UxEzARBgoJkiaJk/IsZAEZFgNuYmcxHDAaBgNVBAMTE05CRyBDbGFzcyAxIFJvb3QgQ0EwggEiMA0GCSqGSIb3DQEBAQUAA4IBDwAwggEKAoIBAQC10LJuvb/cvZzGrHQLwHwBf+8UUxQYtOZKWzNTNgQ6N+4mZ1Z+APzEzWArGAOb+1saGjZxbln1SzXBVWjg9K/YwNojoRUgpMsgwhlfmqNVKTaJh9isLx0V7MNN+/9yZgspe2n/Enga4TaDzPsW9G8cfmTGkE12spVYnphGsz49Nz6mP907sT2efkca9Wgh7lo8UthX5UcpIFbsXa4W53Txg97zyD8nxs701yiZT/2qSPWUaulMG+scanSqnMUb0oifwX6HfpMH20cGs6vUWlZuJkDX3M0XCSMqqnLC3IBQNxkggONyu2Yo63puU5SsTCdsZspgYq3k6o88xB1+53X9AgMBAAGjZjBkMBMGCSsGAQQBgjcUAgQGHgQAQwBBMAsGA1UdDwQEAwIBhjAPBgNVHRMBAf8EBTADAQH/MB0GA1UdDgQWBBToJiwKg9bXwOj+rgh690UTRynyGTAQBgkrBgEEAYI3FQEEAwIBADANBgkqhkiG9w0BAQUFAAOCAQEAWsTvb+7fJL82wQBXrOrRXtBRInSKOve5YoXd43N9iylXSLHndIi5wiWEevExappJOD/d5QakbWAnT05kArleAPtPQYb7zazvnmC48CDFIPocHESAYjUnqixMnHFdpFr0+m1TArbZLVNOG65lc9o1kKSMv7dMlAlbNaL428TEnDK/TmVrLhwzsuhpu5yTscSNiKHVFSGA7N5IMYCU7Q/fPuhlAkoz5lfkJc3pxPXH1Fjjd+KE8PxfNmkpMduZBOJu4Eu7zW5MVyeGzUqGGgqED8VzO+XK7choDlUQz5GPoYBQhJlLzFg8cvNWfgmRNq3zuqoiH/spf7RGQCufR5wJqA==</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Info</vt:lpstr>
      <vt:lpstr>1. key ratios</vt:lpstr>
      <vt:lpstr>2. RC</vt:lpstr>
      <vt:lpstr>3. PL</vt:lpstr>
      <vt:lpstr>4. Off-Balance</vt:lpstr>
      <vt:lpstr>5. RWA</vt:lpstr>
      <vt:lpstr>6. Administrators-shareholders</vt:lpstr>
      <vt:lpstr>7. LI1</vt:lpstr>
      <vt:lpstr>8. LI2</vt:lpstr>
      <vt:lpstr>9. Capital</vt:lpstr>
      <vt:lpstr>9.1. Capital Requirements</vt:lpstr>
      <vt:lpstr>10. CC2</vt:lpstr>
      <vt:lpstr>11. CRWA</vt:lpstr>
      <vt:lpstr>12. CRM</vt:lpstr>
      <vt:lpstr>13. CRME</vt:lpstr>
      <vt:lpstr>14. LCR</vt:lpstr>
      <vt:lpstr>15. CCR</vt:lpstr>
      <vt:lpstr>15.1. LR</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Instruction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2021-07-30T14:53:45Z</dcterms:modified>
</cp:coreProperties>
</file>